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360" yWindow="45" windowWidth="11580" windowHeight="8580" tabRatio="906" activeTab="4"/>
  </bookViews>
  <sheets>
    <sheet name="Base de Datos" sheetId="14" r:id="rId1"/>
    <sheet name="PK" sheetId="5" r:id="rId2"/>
    <sheet name="Kinder" sheetId="15" r:id="rId3"/>
    <sheet name="Primero" sheetId="16" r:id="rId4"/>
    <sheet name="Preprimaria" sheetId="17" r:id="rId5"/>
  </sheets>
  <definedNames>
    <definedName name="_xlnm.Print_Area" localSheetId="2">Kinder!$A$1:$F$43</definedName>
    <definedName name="_xlnm.Print_Area" localSheetId="1">PK!$A$1:$F$43</definedName>
    <definedName name="_xlnm.Print_Area" localSheetId="4">Preprimaria!$A$1:$F$43</definedName>
    <definedName name="_xlnm.Print_Area" localSheetId="3">Primero!$A$1:$F$43</definedName>
  </definedNames>
  <calcPr calcId="144525"/>
</workbook>
</file>

<file path=xl/calcChain.xml><?xml version="1.0" encoding="utf-8"?>
<calcChain xmlns="http://schemas.openxmlformats.org/spreadsheetml/2006/main">
  <c r="M31" i="17" l="1"/>
  <c r="J31" i="17"/>
  <c r="I31" i="17"/>
  <c r="M30" i="17"/>
  <c r="J30" i="17"/>
  <c r="I30" i="17"/>
  <c r="M29" i="17"/>
  <c r="J29" i="17"/>
  <c r="I29" i="17"/>
  <c r="M25" i="17"/>
  <c r="J25" i="17"/>
  <c r="I25" i="17"/>
  <c r="M24" i="17"/>
  <c r="J24" i="17"/>
  <c r="I24" i="17"/>
  <c r="M23" i="17"/>
  <c r="J23" i="17"/>
  <c r="I23" i="17"/>
  <c r="M30" i="16"/>
  <c r="J30" i="16"/>
  <c r="I30" i="16"/>
  <c r="M29" i="16"/>
  <c r="J29" i="16"/>
  <c r="I29" i="16"/>
  <c r="M28" i="16"/>
  <c r="J28" i="16"/>
  <c r="I28" i="16"/>
  <c r="M24" i="16"/>
  <c r="J24" i="16"/>
  <c r="I24" i="16"/>
  <c r="M23" i="16"/>
  <c r="J23" i="16"/>
  <c r="I23" i="16"/>
  <c r="M22" i="16"/>
  <c r="J22" i="16"/>
  <c r="I22" i="16"/>
  <c r="M30" i="15"/>
  <c r="J30" i="15"/>
  <c r="I30" i="15"/>
  <c r="M29" i="15"/>
  <c r="J29" i="15"/>
  <c r="I29" i="15"/>
  <c r="M28" i="15"/>
  <c r="J28" i="15"/>
  <c r="I28" i="15"/>
  <c r="M24" i="15"/>
  <c r="J24" i="15"/>
  <c r="I24" i="15"/>
  <c r="M23" i="15"/>
  <c r="J23" i="15"/>
  <c r="I23" i="15"/>
  <c r="M22" i="15"/>
  <c r="J22" i="15"/>
  <c r="I22" i="15"/>
  <c r="M29" i="5"/>
  <c r="J29" i="5"/>
  <c r="I29" i="5"/>
  <c r="M28" i="5"/>
  <c r="J28" i="5"/>
  <c r="I28" i="5"/>
  <c r="M27" i="5"/>
  <c r="J27" i="5"/>
  <c r="I27" i="5"/>
  <c r="M23" i="5"/>
  <c r="J23" i="5"/>
  <c r="I23" i="5"/>
  <c r="M22" i="5"/>
  <c r="J22" i="5"/>
  <c r="I22" i="5"/>
  <c r="M21" i="5"/>
  <c r="J21" i="5"/>
  <c r="I21" i="5"/>
  <c r="K16" i="17"/>
  <c r="L16" i="17"/>
  <c r="M16" i="17"/>
  <c r="K17" i="17"/>
  <c r="L17" i="17"/>
  <c r="L15" i="17"/>
  <c r="K15" i="17"/>
  <c r="J18" i="17"/>
  <c r="I18" i="17"/>
  <c r="P17" i="17"/>
  <c r="M17" i="17"/>
  <c r="J17" i="17"/>
  <c r="I17" i="17"/>
  <c r="P16" i="17"/>
  <c r="J16" i="17"/>
  <c r="I16" i="17"/>
  <c r="P15" i="17"/>
  <c r="J15" i="17"/>
  <c r="I15" i="17"/>
  <c r="J18" i="16"/>
  <c r="I18" i="16"/>
  <c r="P17" i="16"/>
  <c r="M17" i="16"/>
  <c r="J17" i="16"/>
  <c r="I17" i="16"/>
  <c r="P16" i="16"/>
  <c r="M16" i="16"/>
  <c r="J16" i="16"/>
  <c r="I16" i="16"/>
  <c r="P15" i="16"/>
  <c r="M15" i="16"/>
  <c r="J15" i="16"/>
  <c r="I15" i="16"/>
  <c r="J18" i="15"/>
  <c r="I18" i="15"/>
  <c r="P17" i="15"/>
  <c r="M17" i="15"/>
  <c r="J17" i="15"/>
  <c r="I17" i="15"/>
  <c r="P16" i="15"/>
  <c r="M16" i="15"/>
  <c r="J16" i="15"/>
  <c r="I16" i="15"/>
  <c r="P15" i="15"/>
  <c r="M15" i="15"/>
  <c r="J15" i="15"/>
  <c r="I15" i="15"/>
  <c r="P17" i="5"/>
  <c r="P16" i="5"/>
  <c r="P15" i="5"/>
  <c r="M16" i="5"/>
  <c r="M17" i="5"/>
  <c r="M15" i="5"/>
  <c r="I15" i="5"/>
  <c r="J15" i="5"/>
  <c r="I16" i="5"/>
  <c r="J16" i="5"/>
  <c r="I17" i="5"/>
  <c r="J17" i="5"/>
  <c r="I18" i="5"/>
  <c r="J18" i="5"/>
  <c r="M15" i="17"/>
</calcChain>
</file>

<file path=xl/sharedStrings.xml><?xml version="1.0" encoding="utf-8"?>
<sst xmlns="http://schemas.openxmlformats.org/spreadsheetml/2006/main" count="255" uniqueCount="61">
  <si>
    <t>FICHA TECNICA INDICADORES GESTION PROCESOS</t>
  </si>
  <si>
    <t>PRESENTACION DE  INDICADORES DE GESTION</t>
  </si>
  <si>
    <r>
      <t>HORIZONTE COMPORTAMIENTO</t>
    </r>
    <r>
      <rPr>
        <sz val="10"/>
        <rFont val="Tahoma"/>
        <family val="2"/>
      </rPr>
      <t xml:space="preserve"> </t>
    </r>
  </si>
  <si>
    <t>META</t>
  </si>
  <si>
    <t>FORMULA</t>
  </si>
  <si>
    <t>FRECUENCIA DE MEDICION</t>
  </si>
  <si>
    <t>Esperada</t>
  </si>
  <si>
    <t xml:space="preserve">MEJORAMIENTO:                                               </t>
  </si>
  <si>
    <t xml:space="preserve">REQUIERE PLAN DE ACCION:                          </t>
  </si>
  <si>
    <t>CONSECUTIVO REGISTRO SAM:</t>
  </si>
  <si>
    <t>RESULTADO ACTUAL</t>
  </si>
  <si>
    <t>HORIZONTE PARA TENDENCIA</t>
  </si>
  <si>
    <t>PERIODO OBSERVADO</t>
  </si>
  <si>
    <t>OPT.</t>
  </si>
  <si>
    <t>FEB</t>
  </si>
  <si>
    <t>MAR</t>
  </si>
  <si>
    <t>MAY</t>
  </si>
  <si>
    <t>JUN</t>
  </si>
  <si>
    <t>SEP</t>
  </si>
  <si>
    <t>OCT</t>
  </si>
  <si>
    <t>NOV</t>
  </si>
  <si>
    <t>Minimo</t>
  </si>
  <si>
    <t>ESP</t>
  </si>
  <si>
    <t>FIRMA VoBo Director Admon</t>
  </si>
  <si>
    <t>Maximo</t>
  </si>
  <si>
    <t xml:space="preserve">SI:             </t>
  </si>
  <si>
    <t xml:space="preserve">NO:      </t>
  </si>
  <si>
    <t>EST</t>
  </si>
  <si>
    <t>EMPLEADOS</t>
  </si>
  <si>
    <t>FIRMA Medico</t>
  </si>
  <si>
    <t>MES</t>
  </si>
  <si>
    <t xml:space="preserve">SI: x           </t>
  </si>
  <si>
    <t xml:space="preserve">SI:        </t>
  </si>
  <si>
    <t>AGO</t>
  </si>
  <si>
    <t>DIC</t>
  </si>
  <si>
    <t xml:space="preserve">NO: x    </t>
  </si>
  <si>
    <t>2010-2011</t>
  </si>
  <si>
    <t>OBJETIVO DE LA CALIDAD: Ofrecer una formación integral</t>
  </si>
  <si>
    <r>
      <t xml:space="preserve">DESCRIPCION DEL INDICADOR : </t>
    </r>
    <r>
      <rPr>
        <sz val="10"/>
        <rFont val="Tahoma"/>
        <family val="2"/>
      </rPr>
      <t>Nos indica el porcentaje de estudiantes con dificultades por grado en un periodo</t>
    </r>
  </si>
  <si>
    <r>
      <t>REGISTRO SOPORTE DEL INDICADOR:</t>
    </r>
    <r>
      <rPr>
        <sz val="10"/>
        <rFont val="Arial"/>
      </rPr>
      <t xml:space="preserve"> </t>
    </r>
  </si>
  <si>
    <t>Anual</t>
  </si>
  <si>
    <t>1 periodo 2011</t>
  </si>
  <si>
    <t>CUMPLIMIENTO</t>
  </si>
  <si>
    <t>PERIODO</t>
  </si>
  <si>
    <t>2011-2012</t>
  </si>
  <si>
    <t>No de casos</t>
  </si>
  <si>
    <t>Total Estudiantes</t>
  </si>
  <si>
    <t>Trimestral</t>
  </si>
  <si>
    <t>No de estudiantes con dificultades en el periodo/Total de estudiantes por grado</t>
  </si>
  <si>
    <t>ENE</t>
  </si>
  <si>
    <t>ABR</t>
  </si>
  <si>
    <t>PK</t>
  </si>
  <si>
    <t>KINDER</t>
  </si>
  <si>
    <t>PRIMERO</t>
  </si>
  <si>
    <t>SEGUNDA INSTANCIA: EQUIPO DOCENTE</t>
  </si>
  <si>
    <t>PRIMERA INSTANCIA: STUDENT PROGRESS MEETING</t>
  </si>
  <si>
    <t>INSTANCIA FINAL: COMISION DE EVALUACIÓN</t>
  </si>
  <si>
    <r>
      <t xml:space="preserve">INTERPRETACIÓN DEL INDICADOR: </t>
    </r>
    <r>
      <rPr>
        <sz val="8"/>
        <rFont val="Tahoma"/>
        <family val="2"/>
      </rPr>
      <t xml:space="preserve"> La primera instancia consta de dos reuniones, en la primera reunion el número de casos analizados fue de 48 y en la segunda reunión se analizaron 49 casos.    El aumento de los casos analizados se dio debido a casos que requirieron intervenciones por aspectos puntuales relacionados unicamente con las areas de   Fonoaudiologia, Movimiento y Psicologia.   Los casos llevados a la segunda reunión, son lo que se ven reflejados en la gráfica.    En la segunda instancia, se observan 29 casos que fueron analizados por todo el equipo docente dado que éstos estudiantes continuaban presentando dificultades en su proceso de aprendizaje y se hizo necesario establecer nuevas estrategias de intervención.  En la tercera instancia, se analizaron 6 casos que corresponden a estudiantes que después de haber recibido todos los apoyos necesarios en las diferentes áreas, aún continúan presentando un desempeño no esperado para el grado en el que se encuentran.</t>
    </r>
  </si>
  <si>
    <r>
      <t xml:space="preserve">INTERPRETACIÓN DEL INDICADOR: </t>
    </r>
    <r>
      <rPr>
        <sz val="8"/>
        <rFont val="Tahoma"/>
        <family val="2"/>
      </rPr>
      <t xml:space="preserve"> La primera instancia consta de dos reuniones, en la primera reunion el número de casos analizados fue de 55 y en la segunda reunión se analizaron 44 casos.  Es decir que hubo una reducción en la cantidad de casos que se llevaron  como consecuencia de un mejoramiento en el rendimiento escolar de los estudiantes basado en el uso de estrategias de intervención.      Los casos llevados a la segunda reunión, son lo que se ven reflejados en la gráfica.    En la segunda instancia, se observan 27 casos que fueron analizados por todo el equipo docente dado que éstos estudiantes continuaban presentando dificultades en su proceso de aprendizaje y se hizo necesario establecer nuevas estrategias de intervención.  En la tercera instancia, se analizaron 6 casos que corresponden a estudiantes que después de haber recibido todos los apoyos necesarios en las diferentes áreas, aún continúan presentando un desempeño no esperado para el grado en el que se encuentran.</t>
    </r>
  </si>
  <si>
    <r>
      <t xml:space="preserve">INTERPRETACIÓN DEL INDICADOR: </t>
    </r>
    <r>
      <rPr>
        <sz val="8"/>
        <rFont val="Tahoma"/>
        <family val="2"/>
      </rPr>
      <t xml:space="preserve"> La primera instancia consta de dos reuniones, en la primera reunion el número de casos analizados fue de 60 y en la segunda reunión se analizaron 49 casos.  Es decir que hubo una reducción en la cantidad de casos que se llevaron  como consecuencia de un mejoramiento en el rendimiento escolar de los estudiantes basado en el uso de estrategias de intervención.      Los casos llevados a la segunda reunión, son lo que se ven reflejados en la gráfica.    En la segunda instancia, se observan 22 casos que fueron analizados por todo el equipo docente dado que éstos estudiantes continuaban presentando dificultades en su proceso de aprendizaje y se hizo necesario establecer nuevas estrategias de intervención.  En la tercera instancia, se analizaron 9 casos que corresponden a estudiantes que después de haber recibido todos los apoyos necesarios en las diferentes áreas, aún continúan presentando un desempeño no esperado para el grado en el que se encuentran.</t>
    </r>
  </si>
  <si>
    <t>INTERPRETACIÓN DEL INDICADOR:  El objetivo de la primera instancia es el de revisar aquellos casos que necesitan intervenciones puntuales desde las diferentes áreas dado que su desempeño no es el esperado.                                           La primera instancia consta de dos reuniones, en la primera reunion el número de casos analizados fue de 163 y en la segunda reunión se analizaron 142 casos.  Es decir que hubo una reducción en la cantidad de casos que se llevaron  como consecuencia de un mejoramiento en el rendimiento escolar de los estudiantes basado en el uso de estrategias de intervención.      Los casos llevados a la segunda reunión, son lo que se ven reflejados en la gráfica.    En la segunda instancia, se observan 78 casos que fueron analizados por todo el equipo docente dado que éstos estudiantes continuaban presentando dificultades en su proceso de aprendizaje y se hizo necesario establecer nuevas estrategias de intervención.  En la tercera instancia, se analizaron 21 casos que corresponden a estudiantes que después de haber recibido todos los apoyos necesarios en las diferentes áreas, aún continúan presentando un desempeño no esperado para el grado en el que se encuentran.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</si>
</sst>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 #,##0.00_ ;_ * \-#,##0.00_ ;_ * &quot;-&quot;??_ ;_ @_ "/>
    <numFmt numFmtId="165" formatCode="0.000"/>
  </numFmts>
  <fonts count="13" x14ac:knownFonts="1">
    <font>
      <sz val="10"/>
      <name val="Arial"/>
    </font>
    <font>
      <b/>
      <sz val="10"/>
      <name val="Tahoma"/>
      <family val="2"/>
    </font>
    <font>
      <sz val="10"/>
      <name val="Tahoma"/>
      <family val="2"/>
    </font>
    <font>
      <sz val="8"/>
      <name val="Tahoma"/>
      <family val="2"/>
    </font>
    <font>
      <b/>
      <sz val="10"/>
      <name val="Arial"/>
      <family val="2"/>
    </font>
    <font>
      <b/>
      <sz val="12"/>
      <name val="Arial"/>
      <family val="2"/>
    </font>
    <font>
      <b/>
      <sz val="7"/>
      <name val="Tahoma"/>
      <family val="2"/>
    </font>
    <font>
      <sz val="8"/>
      <name val="Arial"/>
      <family val="2"/>
    </font>
    <font>
      <sz val="10"/>
      <name val="Arial"/>
      <family val="2"/>
    </font>
    <font>
      <sz val="7"/>
      <name val="Tahoma"/>
      <family val="2"/>
    </font>
    <font>
      <b/>
      <sz val="8"/>
      <name val="Tahoma"/>
      <family val="2"/>
    </font>
    <font>
      <sz val="9"/>
      <name val="Arial"/>
      <family val="2"/>
    </font>
    <font>
      <sz val="10"/>
      <name val="Arial"/>
      <family val="2"/>
    </font>
  </fonts>
  <fills count="8">
    <fill>
      <patternFill patternType="none"/>
    </fill>
    <fill>
      <patternFill patternType="gray125"/>
    </fill>
    <fill>
      <patternFill patternType="solid">
        <fgColor indexed="15"/>
        <bgColor indexed="64"/>
      </patternFill>
    </fill>
    <fill>
      <patternFill patternType="solid">
        <fgColor indexed="13"/>
        <bgColor indexed="64"/>
      </patternFill>
    </fill>
    <fill>
      <patternFill patternType="solid">
        <fgColor indexed="33"/>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4" fontId="8" fillId="0" borderId="0" applyFont="0" applyFill="0" applyBorder="0" applyAlignment="0" applyProtection="0"/>
    <xf numFmtId="164" fontId="12" fillId="0" borderId="0" applyFont="0" applyFill="0" applyBorder="0" applyAlignment="0" applyProtection="0"/>
    <xf numFmtId="0" fontId="8" fillId="0" borderId="0"/>
  </cellStyleXfs>
  <cellXfs count="95">
    <xf numFmtId="0" fontId="0" fillId="0" borderId="0" xfId="0"/>
    <xf numFmtId="0" fontId="2" fillId="0" borderId="1" xfId="0" applyFont="1" applyBorder="1" applyAlignment="1">
      <alignment horizontal="center" wrapText="1"/>
    </xf>
    <xf numFmtId="0" fontId="0" fillId="0" borderId="0" xfId="0" applyAlignment="1">
      <alignment vertical="center" wrapText="1"/>
    </xf>
    <xf numFmtId="0" fontId="1" fillId="0" borderId="0" xfId="0" applyFont="1" applyBorder="1" applyAlignment="1">
      <alignment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applyAlignment="1">
      <alignment horizontal="center" wrapText="1"/>
    </xf>
    <xf numFmtId="0" fontId="0" fillId="0" borderId="1" xfId="0" applyBorder="1" applyAlignment="1">
      <alignment horizontal="center"/>
    </xf>
    <xf numFmtId="0" fontId="0" fillId="0" borderId="0" xfId="0" applyAlignment="1">
      <alignment horizontal="center"/>
    </xf>
    <xf numFmtId="0" fontId="7" fillId="0" borderId="1" xfId="0" applyFont="1" applyBorder="1" applyAlignment="1">
      <alignment horizontal="center"/>
    </xf>
    <xf numFmtId="0" fontId="7" fillId="0" borderId="1" xfId="0" applyFont="1" applyBorder="1"/>
    <xf numFmtId="0" fontId="7" fillId="0" borderId="0" xfId="0" applyFont="1" applyFill="1" applyBorder="1"/>
    <xf numFmtId="9" fontId="7" fillId="0" borderId="1" xfId="0" applyNumberFormat="1" applyFont="1" applyBorder="1" applyAlignment="1">
      <alignment horizontal="center"/>
    </xf>
    <xf numFmtId="0" fontId="4" fillId="0" borderId="0" xfId="0" applyFont="1"/>
    <xf numFmtId="9" fontId="7" fillId="0" borderId="1" xfId="0" applyNumberFormat="1" applyFont="1" applyBorder="1"/>
    <xf numFmtId="0" fontId="0" fillId="0" borderId="0" xfId="0" applyNumberFormat="1" applyAlignment="1">
      <alignment vertical="center" wrapText="1"/>
    </xf>
    <xf numFmtId="0" fontId="0" fillId="0" borderId="0" xfId="0" applyNumberFormat="1"/>
    <xf numFmtId="0" fontId="1" fillId="0" borderId="0" xfId="0" applyNumberFormat="1" applyFont="1" applyBorder="1" applyAlignment="1">
      <alignment vertical="top" wrapText="1"/>
    </xf>
    <xf numFmtId="0" fontId="7" fillId="0" borderId="1" xfId="0" applyNumberFormat="1" applyFont="1" applyBorder="1" applyAlignment="1">
      <alignment horizontal="center"/>
    </xf>
    <xf numFmtId="0" fontId="7" fillId="0" borderId="0" xfId="0" applyNumberFormat="1" applyFont="1" applyBorder="1" applyAlignment="1">
      <alignment horizontal="center"/>
    </xf>
    <xf numFmtId="0" fontId="2" fillId="2" borderId="1" xfId="0" applyNumberFormat="1" applyFont="1" applyFill="1" applyBorder="1" applyAlignment="1">
      <alignment horizontal="center" wrapText="1"/>
    </xf>
    <xf numFmtId="0" fontId="2" fillId="3" borderId="1" xfId="0" applyNumberFormat="1" applyFont="1" applyFill="1" applyBorder="1" applyAlignment="1">
      <alignment horizontal="center" wrapText="1"/>
    </xf>
    <xf numFmtId="0" fontId="0" fillId="0" borderId="1" xfId="0" applyBorder="1"/>
    <xf numFmtId="0" fontId="2" fillId="4" borderId="1" xfId="0" applyNumberFormat="1" applyFont="1" applyFill="1" applyBorder="1" applyAlignment="1">
      <alignment horizontal="center" wrapText="1"/>
    </xf>
    <xf numFmtId="0" fontId="8" fillId="0" borderId="1" xfId="0" applyFont="1" applyBorder="1"/>
    <xf numFmtId="0" fontId="0" fillId="0" borderId="0" xfId="0" applyFill="1"/>
    <xf numFmtId="0" fontId="7" fillId="0" borderId="0" xfId="0" applyFont="1" applyBorder="1"/>
    <xf numFmtId="9" fontId="7" fillId="0" borderId="0" xfId="0" applyNumberFormat="1" applyFont="1" applyBorder="1"/>
    <xf numFmtId="0" fontId="0" fillId="0" borderId="0" xfId="0" applyBorder="1"/>
    <xf numFmtId="165" fontId="0" fillId="0" borderId="0" xfId="0" applyNumberFormat="1" applyBorder="1"/>
    <xf numFmtId="9" fontId="0" fillId="0" borderId="1" xfId="0" applyNumberFormat="1" applyBorder="1"/>
    <xf numFmtId="0" fontId="0" fillId="0" borderId="0" xfId="0" applyNumberFormat="1" applyBorder="1"/>
    <xf numFmtId="0" fontId="11" fillId="0" borderId="0" xfId="0" applyFont="1" applyBorder="1" applyAlignment="1">
      <alignment horizontal="center" wrapText="1"/>
    </xf>
    <xf numFmtId="0" fontId="11" fillId="0" borderId="0" xfId="0" applyNumberFormat="1" applyFont="1" applyBorder="1" applyAlignment="1">
      <alignment wrapText="1"/>
    </xf>
    <xf numFmtId="0" fontId="11" fillId="0" borderId="0" xfId="0" applyFont="1" applyBorder="1" applyAlignment="1">
      <alignment wrapText="1"/>
    </xf>
    <xf numFmtId="0" fontId="8" fillId="0" borderId="0" xfId="0" applyFont="1" applyBorder="1"/>
    <xf numFmtId="17" fontId="8" fillId="0" borderId="0" xfId="0" applyNumberFormat="1" applyFont="1" applyBorder="1"/>
    <xf numFmtId="0" fontId="8" fillId="0" borderId="0" xfId="0" applyFont="1" applyBorder="1" applyAlignment="1">
      <alignment wrapText="1"/>
    </xf>
    <xf numFmtId="0" fontId="7" fillId="0" borderId="0" xfId="0" applyFont="1" applyBorder="1" applyAlignment="1">
      <alignment wrapText="1"/>
    </xf>
    <xf numFmtId="1" fontId="7" fillId="0" borderId="1" xfId="0" applyNumberFormat="1" applyFont="1" applyBorder="1"/>
    <xf numFmtId="0" fontId="4" fillId="0" borderId="1" xfId="0" applyFont="1" applyBorder="1"/>
    <xf numFmtId="0" fontId="4" fillId="0" borderId="1" xfId="0" applyFont="1" applyBorder="1" applyAlignment="1">
      <alignment horizontal="center"/>
    </xf>
    <xf numFmtId="9" fontId="7" fillId="5" borderId="1" xfId="0" applyNumberFormat="1" applyFont="1" applyFill="1" applyBorder="1"/>
    <xf numFmtId="1" fontId="7" fillId="5" borderId="1" xfId="0" applyNumberFormat="1" applyFont="1" applyFill="1" applyBorder="1"/>
    <xf numFmtId="1" fontId="7" fillId="6" borderId="1" xfId="0" applyNumberFormat="1" applyFont="1" applyFill="1" applyBorder="1"/>
    <xf numFmtId="0" fontId="7" fillId="5" borderId="1" xfId="0" applyFont="1" applyFill="1" applyBorder="1"/>
    <xf numFmtId="9" fontId="0" fillId="5" borderId="1" xfId="0" applyNumberFormat="1" applyFill="1" applyBorder="1"/>
    <xf numFmtId="0" fontId="7" fillId="5" borderId="1" xfId="0" applyFont="1" applyFill="1" applyBorder="1" applyAlignment="1">
      <alignment horizontal="center"/>
    </xf>
    <xf numFmtId="0" fontId="2" fillId="7" borderId="1" xfId="0" applyNumberFormat="1" applyFont="1" applyFill="1" applyBorder="1" applyAlignment="1">
      <alignment horizontal="center" wrapText="1"/>
    </xf>
    <xf numFmtId="0" fontId="10" fillId="0" borderId="0" xfId="0" applyFont="1" applyBorder="1" applyAlignment="1">
      <alignment horizontal="justify" vertical="top" wrapText="1"/>
    </xf>
    <xf numFmtId="0" fontId="10" fillId="0" borderId="2" xfId="0" applyFont="1" applyBorder="1" applyAlignment="1">
      <alignment horizontal="justify"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2"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 fillId="0" borderId="1" xfId="0" applyFont="1" applyBorder="1" applyAlignment="1">
      <alignment horizontal="center" vertical="center" wrapText="1"/>
    </xf>
    <xf numFmtId="0" fontId="4" fillId="0" borderId="8" xfId="0" applyFont="1" applyBorder="1" applyAlignment="1">
      <alignment horizontal="left"/>
    </xf>
    <xf numFmtId="0" fontId="4" fillId="0" borderId="9" xfId="0" applyFont="1" applyBorder="1" applyAlignment="1">
      <alignment horizontal="left"/>
    </xf>
    <xf numFmtId="0" fontId="4" fillId="0" borderId="10" xfId="0" applyFont="1" applyBorder="1" applyAlignment="1">
      <alignment horizontal="left"/>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17" fontId="1" fillId="0" borderId="11"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8" fillId="0" borderId="0" xfId="0" applyFont="1" applyAlignment="1">
      <alignment horizontal="center"/>
    </xf>
    <xf numFmtId="0" fontId="3" fillId="0" borderId="1" xfId="0" applyFont="1" applyBorder="1" applyAlignment="1">
      <alignment horizontal="center" wrapText="1"/>
    </xf>
    <xf numFmtId="0" fontId="1" fillId="0" borderId="1" xfId="0" applyFont="1" applyBorder="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5" fillId="0" borderId="1" xfId="0" applyFont="1" applyBorder="1" applyAlignment="1">
      <alignment horizontal="center" vertical="center" wrapText="1"/>
    </xf>
    <xf numFmtId="0" fontId="2" fillId="0" borderId="1" xfId="0" applyFont="1" applyBorder="1" applyAlignment="1">
      <alignment horizontal="left" vertical="top" wrapText="1"/>
    </xf>
    <xf numFmtId="0" fontId="4" fillId="0" borderId="1" xfId="0" applyFont="1" applyBorder="1" applyAlignment="1">
      <alignment horizontal="left"/>
    </xf>
    <xf numFmtId="0" fontId="0" fillId="0" borderId="1" xfId="0" applyBorder="1" applyAlignment="1">
      <alignment horizontal="left"/>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7" fillId="0" borderId="2" xfId="0" applyFont="1" applyBorder="1" applyAlignment="1">
      <alignment horizontal="left"/>
    </xf>
    <xf numFmtId="0" fontId="8" fillId="0" borderId="2" xfId="0" applyFont="1" applyBorder="1"/>
    <xf numFmtId="0" fontId="0" fillId="0" borderId="2" xfId="0" applyBorder="1"/>
    <xf numFmtId="0" fontId="0" fillId="0" borderId="0" xfId="0"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0" fontId="8" fillId="0" borderId="0" xfId="0" applyFont="1" applyBorder="1" applyAlignment="1">
      <alignment horizontal="center"/>
    </xf>
    <xf numFmtId="0" fontId="8" fillId="0" borderId="17"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0" fontId="8" fillId="0" borderId="20" xfId="0" applyFont="1" applyBorder="1" applyAlignment="1">
      <alignment horizontal="center"/>
    </xf>
  </cellXfs>
  <cellStyles count="4">
    <cellStyle name="Millares 2" xfId="1"/>
    <cellStyle name="Millares 3"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405E-2"/>
          <c:w val="0.81736057703769294"/>
          <c:h val="0.56323971494842229"/>
        </c:manualLayout>
      </c:layout>
      <c:lineChart>
        <c:grouping val="standard"/>
        <c:varyColors val="0"/>
        <c:ser>
          <c:idx val="0"/>
          <c:order val="0"/>
          <c:tx>
            <c:strRef>
              <c:f>PK!$M$14</c:f>
              <c:strCache>
                <c:ptCount val="1"/>
                <c:pt idx="0">
                  <c:v>2010-2011</c:v>
                </c:pt>
              </c:strCache>
            </c:strRef>
          </c:tx>
          <c:val>
            <c:numRef>
              <c:f>PK!$M$15:$M$17</c:f>
              <c:numCache>
                <c:formatCode>0%</c:formatCode>
                <c:ptCount val="3"/>
                <c:pt idx="0">
                  <c:v>7.6923076923076927E-2</c:v>
                </c:pt>
                <c:pt idx="1">
                  <c:v>0</c:v>
                </c:pt>
                <c:pt idx="2">
                  <c:v>0</c:v>
                </c:pt>
              </c:numCache>
            </c:numRef>
          </c:val>
          <c:smooth val="0"/>
        </c:ser>
        <c:ser>
          <c:idx val="1"/>
          <c:order val="1"/>
          <c:tx>
            <c:strRef>
              <c:f>PK!$P$14</c:f>
              <c:strCache>
                <c:ptCount val="1"/>
                <c:pt idx="0">
                  <c:v>2011-2012</c:v>
                </c:pt>
              </c:strCache>
            </c:strRef>
          </c:tx>
          <c:val>
            <c:numRef>
              <c:f>PK!$P$15:$P$17</c:f>
              <c:numCache>
                <c:formatCode>0%</c:formatCode>
                <c:ptCount val="3"/>
                <c:pt idx="0">
                  <c:v>0</c:v>
                </c:pt>
                <c:pt idx="1">
                  <c:v>0</c:v>
                </c:pt>
                <c:pt idx="2">
                  <c:v>0</c:v>
                </c:pt>
              </c:numCache>
            </c:numRef>
          </c:val>
          <c:smooth val="0"/>
        </c:ser>
        <c:ser>
          <c:idx val="2"/>
          <c:order val="2"/>
          <c:tx>
            <c:strRef>
              <c:f>PK!$Q$14</c:f>
              <c:strCache>
                <c:ptCount val="1"/>
                <c:pt idx="0">
                  <c:v>OPT.</c:v>
                </c:pt>
              </c:strCache>
            </c:strRef>
          </c:tx>
          <c:spPr>
            <a:ln>
              <a:solidFill>
                <a:srgbClr val="FF0000"/>
              </a:solidFill>
            </a:ln>
          </c:spPr>
          <c:marker>
            <c:symbol val="none"/>
          </c:marker>
          <c:val>
            <c:numRef>
              <c:f>PK!$Q$15:$Q$17</c:f>
              <c:numCache>
                <c:formatCode>0%</c:formatCode>
                <c:ptCount val="3"/>
                <c:pt idx="0">
                  <c:v>0.3</c:v>
                </c:pt>
                <c:pt idx="1">
                  <c:v>0.3</c:v>
                </c:pt>
                <c:pt idx="2">
                  <c:v>0.3</c:v>
                </c:pt>
              </c:numCache>
            </c:numRef>
          </c:val>
          <c:smooth val="0"/>
        </c:ser>
        <c:ser>
          <c:idx val="3"/>
          <c:order val="3"/>
          <c:tx>
            <c:strRef>
              <c:f>PK!$R$14</c:f>
              <c:strCache>
                <c:ptCount val="1"/>
                <c:pt idx="0">
                  <c:v>ESP</c:v>
                </c:pt>
              </c:strCache>
            </c:strRef>
          </c:tx>
          <c:spPr>
            <a:ln>
              <a:solidFill>
                <a:srgbClr val="FFFF00"/>
              </a:solidFill>
            </a:ln>
          </c:spPr>
          <c:marker>
            <c:symbol val="none"/>
          </c:marker>
          <c:val>
            <c:numRef>
              <c:f>PK!$R$15:$R$17</c:f>
              <c:numCache>
                <c:formatCode>0%</c:formatCode>
                <c:ptCount val="3"/>
                <c:pt idx="0">
                  <c:v>0.15</c:v>
                </c:pt>
                <c:pt idx="1">
                  <c:v>0.15</c:v>
                </c:pt>
                <c:pt idx="2">
                  <c:v>0.15</c:v>
                </c:pt>
              </c:numCache>
            </c:numRef>
          </c:val>
          <c:smooth val="0"/>
        </c:ser>
        <c:ser>
          <c:idx val="4"/>
          <c:order val="4"/>
          <c:tx>
            <c:strRef>
              <c:f>PK!$S$14</c:f>
              <c:strCache>
                <c:ptCount val="1"/>
                <c:pt idx="0">
                  <c:v>META</c:v>
                </c:pt>
              </c:strCache>
            </c:strRef>
          </c:tx>
          <c:spPr>
            <a:ln>
              <a:solidFill>
                <a:srgbClr val="00B050"/>
              </a:solidFill>
            </a:ln>
          </c:spPr>
          <c:marker>
            <c:symbol val="none"/>
          </c:marker>
          <c:val>
            <c:numRef>
              <c:f>PK!$S$15:$S$17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82193792"/>
        <c:axId val="82211968"/>
      </c:lineChart>
      <c:catAx>
        <c:axId val="8219379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82211968"/>
        <c:crossesAt val="0"/>
        <c:auto val="0"/>
        <c:lblAlgn val="ctr"/>
        <c:lblOffset val="100"/>
        <c:tickMarkSkip val="1"/>
        <c:noMultiLvlLbl val="0"/>
      </c:catAx>
      <c:valAx>
        <c:axId val="82211968"/>
        <c:scaling>
          <c:orientation val="minMax"/>
          <c:max val="0.6000000000000002"/>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82193792"/>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n-US"/>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011" r="0.75000000000000011" t="1"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46E-2"/>
          <c:w val="0.81736057703769271"/>
          <c:h val="0.56323971494842251"/>
        </c:manualLayout>
      </c:layout>
      <c:lineChart>
        <c:grouping val="standard"/>
        <c:varyColors val="0"/>
        <c:ser>
          <c:idx val="0"/>
          <c:order val="0"/>
          <c:tx>
            <c:strRef>
              <c:f>Kinder!$M$14</c:f>
              <c:strCache>
                <c:ptCount val="1"/>
                <c:pt idx="0">
                  <c:v>2010-2011</c:v>
                </c:pt>
              </c:strCache>
            </c:strRef>
          </c:tx>
          <c:val>
            <c:numRef>
              <c:f>Kinder!$M$15:$M$17</c:f>
              <c:numCache>
                <c:formatCode>0%</c:formatCode>
                <c:ptCount val="3"/>
                <c:pt idx="0">
                  <c:v>8.4507042253521125E-2</c:v>
                </c:pt>
                <c:pt idx="1">
                  <c:v>0</c:v>
                </c:pt>
                <c:pt idx="2">
                  <c:v>0</c:v>
                </c:pt>
              </c:numCache>
            </c:numRef>
          </c:val>
          <c:smooth val="0"/>
        </c:ser>
        <c:ser>
          <c:idx val="1"/>
          <c:order val="1"/>
          <c:tx>
            <c:strRef>
              <c:f>Kinder!$P$14</c:f>
              <c:strCache>
                <c:ptCount val="1"/>
                <c:pt idx="0">
                  <c:v>2011-2012</c:v>
                </c:pt>
              </c:strCache>
            </c:strRef>
          </c:tx>
          <c:val>
            <c:numRef>
              <c:f>Kinder!$P$15:$P$17</c:f>
              <c:numCache>
                <c:formatCode>0%</c:formatCode>
                <c:ptCount val="3"/>
                <c:pt idx="0">
                  <c:v>0</c:v>
                </c:pt>
                <c:pt idx="1">
                  <c:v>0</c:v>
                </c:pt>
                <c:pt idx="2">
                  <c:v>0</c:v>
                </c:pt>
              </c:numCache>
            </c:numRef>
          </c:val>
          <c:smooth val="0"/>
        </c:ser>
        <c:ser>
          <c:idx val="2"/>
          <c:order val="2"/>
          <c:tx>
            <c:strRef>
              <c:f>Kinder!$Q$14</c:f>
              <c:strCache>
                <c:ptCount val="1"/>
                <c:pt idx="0">
                  <c:v>OPT.</c:v>
                </c:pt>
              </c:strCache>
            </c:strRef>
          </c:tx>
          <c:spPr>
            <a:ln>
              <a:solidFill>
                <a:srgbClr val="FF0000"/>
              </a:solidFill>
            </a:ln>
          </c:spPr>
          <c:marker>
            <c:symbol val="none"/>
          </c:marker>
          <c:val>
            <c:numRef>
              <c:f>Kinder!$Q$15:$Q$17</c:f>
              <c:numCache>
                <c:formatCode>0%</c:formatCode>
                <c:ptCount val="3"/>
                <c:pt idx="0">
                  <c:v>0.3</c:v>
                </c:pt>
                <c:pt idx="1">
                  <c:v>0.3</c:v>
                </c:pt>
                <c:pt idx="2">
                  <c:v>0.3</c:v>
                </c:pt>
              </c:numCache>
            </c:numRef>
          </c:val>
          <c:smooth val="0"/>
        </c:ser>
        <c:ser>
          <c:idx val="3"/>
          <c:order val="3"/>
          <c:tx>
            <c:strRef>
              <c:f>Kinder!$R$14</c:f>
              <c:strCache>
                <c:ptCount val="1"/>
                <c:pt idx="0">
                  <c:v>ESP</c:v>
                </c:pt>
              </c:strCache>
            </c:strRef>
          </c:tx>
          <c:spPr>
            <a:ln>
              <a:solidFill>
                <a:srgbClr val="FFFF00"/>
              </a:solidFill>
            </a:ln>
          </c:spPr>
          <c:marker>
            <c:symbol val="none"/>
          </c:marker>
          <c:val>
            <c:numRef>
              <c:f>Kinder!$R$15:$R$17</c:f>
              <c:numCache>
                <c:formatCode>0%</c:formatCode>
                <c:ptCount val="3"/>
                <c:pt idx="0">
                  <c:v>0.15</c:v>
                </c:pt>
                <c:pt idx="1">
                  <c:v>0.15</c:v>
                </c:pt>
                <c:pt idx="2">
                  <c:v>0.15</c:v>
                </c:pt>
              </c:numCache>
            </c:numRef>
          </c:val>
          <c:smooth val="0"/>
        </c:ser>
        <c:ser>
          <c:idx val="4"/>
          <c:order val="4"/>
          <c:tx>
            <c:strRef>
              <c:f>Kinder!$S$14</c:f>
              <c:strCache>
                <c:ptCount val="1"/>
                <c:pt idx="0">
                  <c:v>META</c:v>
                </c:pt>
              </c:strCache>
            </c:strRef>
          </c:tx>
          <c:spPr>
            <a:ln>
              <a:solidFill>
                <a:srgbClr val="00B050"/>
              </a:solidFill>
            </a:ln>
          </c:spPr>
          <c:marker>
            <c:symbol val="none"/>
          </c:marker>
          <c:val>
            <c:numRef>
              <c:f>Kinder!$S$15:$S$17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91842816"/>
        <c:axId val="91852800"/>
      </c:lineChart>
      <c:catAx>
        <c:axId val="9184281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91852800"/>
        <c:crossesAt val="0"/>
        <c:auto val="0"/>
        <c:lblAlgn val="ctr"/>
        <c:lblOffset val="100"/>
        <c:tickMarkSkip val="1"/>
        <c:noMultiLvlLbl val="0"/>
      </c:catAx>
      <c:valAx>
        <c:axId val="91852800"/>
        <c:scaling>
          <c:orientation val="minMax"/>
          <c:max val="0.60000000000000042"/>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1842816"/>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n-US"/>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033" r="0.75000000000000033"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488E-2"/>
          <c:w val="0.81736057703769249"/>
          <c:h val="0.56323971494842262"/>
        </c:manualLayout>
      </c:layout>
      <c:lineChart>
        <c:grouping val="standard"/>
        <c:varyColors val="0"/>
        <c:ser>
          <c:idx val="0"/>
          <c:order val="0"/>
          <c:tx>
            <c:strRef>
              <c:f>Primero!$M$14</c:f>
              <c:strCache>
                <c:ptCount val="1"/>
                <c:pt idx="0">
                  <c:v>2010-2011</c:v>
                </c:pt>
              </c:strCache>
            </c:strRef>
          </c:tx>
          <c:val>
            <c:numRef>
              <c:f>Primero!$M$15:$M$17</c:f>
              <c:numCache>
                <c:formatCode>0%</c:formatCode>
                <c:ptCount val="3"/>
                <c:pt idx="0">
                  <c:v>9.6774193548387094E-2</c:v>
                </c:pt>
                <c:pt idx="1">
                  <c:v>0</c:v>
                </c:pt>
                <c:pt idx="2">
                  <c:v>0</c:v>
                </c:pt>
              </c:numCache>
            </c:numRef>
          </c:val>
          <c:smooth val="0"/>
        </c:ser>
        <c:ser>
          <c:idx val="1"/>
          <c:order val="1"/>
          <c:tx>
            <c:strRef>
              <c:f>Primero!$P$14</c:f>
              <c:strCache>
                <c:ptCount val="1"/>
                <c:pt idx="0">
                  <c:v>2011-2012</c:v>
                </c:pt>
              </c:strCache>
            </c:strRef>
          </c:tx>
          <c:val>
            <c:numRef>
              <c:f>Primero!$P$15:$P$17</c:f>
              <c:numCache>
                <c:formatCode>0%</c:formatCode>
                <c:ptCount val="3"/>
                <c:pt idx="0">
                  <c:v>0</c:v>
                </c:pt>
                <c:pt idx="1">
                  <c:v>0</c:v>
                </c:pt>
                <c:pt idx="2">
                  <c:v>0</c:v>
                </c:pt>
              </c:numCache>
            </c:numRef>
          </c:val>
          <c:smooth val="0"/>
        </c:ser>
        <c:ser>
          <c:idx val="2"/>
          <c:order val="2"/>
          <c:tx>
            <c:strRef>
              <c:f>Primero!$Q$14</c:f>
              <c:strCache>
                <c:ptCount val="1"/>
                <c:pt idx="0">
                  <c:v>OPT.</c:v>
                </c:pt>
              </c:strCache>
            </c:strRef>
          </c:tx>
          <c:spPr>
            <a:ln>
              <a:solidFill>
                <a:srgbClr val="FF0000"/>
              </a:solidFill>
            </a:ln>
          </c:spPr>
          <c:marker>
            <c:symbol val="none"/>
          </c:marker>
          <c:val>
            <c:numRef>
              <c:f>Primero!$Q$15:$Q$17</c:f>
              <c:numCache>
                <c:formatCode>0%</c:formatCode>
                <c:ptCount val="3"/>
                <c:pt idx="0">
                  <c:v>0.3</c:v>
                </c:pt>
                <c:pt idx="1">
                  <c:v>0.3</c:v>
                </c:pt>
                <c:pt idx="2">
                  <c:v>0.3</c:v>
                </c:pt>
              </c:numCache>
            </c:numRef>
          </c:val>
          <c:smooth val="0"/>
        </c:ser>
        <c:ser>
          <c:idx val="3"/>
          <c:order val="3"/>
          <c:tx>
            <c:strRef>
              <c:f>Primero!$R$14</c:f>
              <c:strCache>
                <c:ptCount val="1"/>
                <c:pt idx="0">
                  <c:v>ESP</c:v>
                </c:pt>
              </c:strCache>
            </c:strRef>
          </c:tx>
          <c:spPr>
            <a:ln>
              <a:solidFill>
                <a:srgbClr val="FFFF00"/>
              </a:solidFill>
            </a:ln>
          </c:spPr>
          <c:marker>
            <c:symbol val="none"/>
          </c:marker>
          <c:val>
            <c:numRef>
              <c:f>Primero!$R$15:$R$17</c:f>
              <c:numCache>
                <c:formatCode>0%</c:formatCode>
                <c:ptCount val="3"/>
                <c:pt idx="0">
                  <c:v>0.15</c:v>
                </c:pt>
                <c:pt idx="1">
                  <c:v>0.15</c:v>
                </c:pt>
                <c:pt idx="2">
                  <c:v>0.15</c:v>
                </c:pt>
              </c:numCache>
            </c:numRef>
          </c:val>
          <c:smooth val="0"/>
        </c:ser>
        <c:ser>
          <c:idx val="4"/>
          <c:order val="4"/>
          <c:tx>
            <c:strRef>
              <c:f>Primero!$S$14</c:f>
              <c:strCache>
                <c:ptCount val="1"/>
                <c:pt idx="0">
                  <c:v>META</c:v>
                </c:pt>
              </c:strCache>
            </c:strRef>
          </c:tx>
          <c:spPr>
            <a:ln>
              <a:solidFill>
                <a:srgbClr val="00B050"/>
              </a:solidFill>
            </a:ln>
          </c:spPr>
          <c:marker>
            <c:symbol val="none"/>
          </c:marker>
          <c:val>
            <c:numRef>
              <c:f>Primero!$S$15:$S$17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91763456"/>
        <c:axId val="91764992"/>
      </c:lineChart>
      <c:catAx>
        <c:axId val="9176345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91764992"/>
        <c:crossesAt val="0"/>
        <c:auto val="0"/>
        <c:lblAlgn val="ctr"/>
        <c:lblOffset val="100"/>
        <c:tickMarkSkip val="1"/>
        <c:noMultiLvlLbl val="0"/>
      </c:catAx>
      <c:valAx>
        <c:axId val="91764992"/>
        <c:scaling>
          <c:orientation val="minMax"/>
          <c:max val="0.60000000000000064"/>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1763456"/>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n-US"/>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056" r="0.75000000000000056"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502E-2"/>
          <c:w val="0.81736057703769249"/>
          <c:h val="0.56323971494842262"/>
        </c:manualLayout>
      </c:layout>
      <c:lineChart>
        <c:grouping val="standard"/>
        <c:varyColors val="0"/>
        <c:ser>
          <c:idx val="0"/>
          <c:order val="0"/>
          <c:tx>
            <c:strRef>
              <c:f>Preprimaria!$M$14</c:f>
              <c:strCache>
                <c:ptCount val="1"/>
                <c:pt idx="0">
                  <c:v>2010-2011</c:v>
                </c:pt>
              </c:strCache>
            </c:strRef>
          </c:tx>
          <c:val>
            <c:numRef>
              <c:f>Preprimaria!$M$15:$M$17</c:f>
              <c:numCache>
                <c:formatCode>0%</c:formatCode>
                <c:ptCount val="3"/>
                <c:pt idx="0">
                  <c:v>8.6776859504132234E-2</c:v>
                </c:pt>
                <c:pt idx="1">
                  <c:v>0</c:v>
                </c:pt>
                <c:pt idx="2">
                  <c:v>0</c:v>
                </c:pt>
              </c:numCache>
            </c:numRef>
          </c:val>
          <c:smooth val="0"/>
        </c:ser>
        <c:ser>
          <c:idx val="1"/>
          <c:order val="1"/>
          <c:tx>
            <c:strRef>
              <c:f>Preprimaria!$P$14</c:f>
              <c:strCache>
                <c:ptCount val="1"/>
                <c:pt idx="0">
                  <c:v>2011-2012</c:v>
                </c:pt>
              </c:strCache>
            </c:strRef>
          </c:tx>
          <c:val>
            <c:numRef>
              <c:f>Preprimaria!$P$15:$P$17</c:f>
              <c:numCache>
                <c:formatCode>0%</c:formatCode>
                <c:ptCount val="3"/>
                <c:pt idx="0">
                  <c:v>0</c:v>
                </c:pt>
                <c:pt idx="1">
                  <c:v>0</c:v>
                </c:pt>
                <c:pt idx="2">
                  <c:v>0</c:v>
                </c:pt>
              </c:numCache>
            </c:numRef>
          </c:val>
          <c:smooth val="0"/>
        </c:ser>
        <c:ser>
          <c:idx val="2"/>
          <c:order val="2"/>
          <c:tx>
            <c:strRef>
              <c:f>Preprimaria!$Q$14</c:f>
              <c:strCache>
                <c:ptCount val="1"/>
                <c:pt idx="0">
                  <c:v>OPT.</c:v>
                </c:pt>
              </c:strCache>
            </c:strRef>
          </c:tx>
          <c:spPr>
            <a:ln>
              <a:solidFill>
                <a:srgbClr val="FF0000"/>
              </a:solidFill>
            </a:ln>
          </c:spPr>
          <c:marker>
            <c:symbol val="none"/>
          </c:marker>
          <c:val>
            <c:numRef>
              <c:f>Preprimaria!$Q$15:$Q$17</c:f>
              <c:numCache>
                <c:formatCode>0%</c:formatCode>
                <c:ptCount val="3"/>
                <c:pt idx="0">
                  <c:v>0.3</c:v>
                </c:pt>
                <c:pt idx="1">
                  <c:v>0.3</c:v>
                </c:pt>
                <c:pt idx="2">
                  <c:v>0.3</c:v>
                </c:pt>
              </c:numCache>
            </c:numRef>
          </c:val>
          <c:smooth val="0"/>
        </c:ser>
        <c:ser>
          <c:idx val="3"/>
          <c:order val="3"/>
          <c:tx>
            <c:strRef>
              <c:f>Preprimaria!$R$14</c:f>
              <c:strCache>
                <c:ptCount val="1"/>
                <c:pt idx="0">
                  <c:v>ESP</c:v>
                </c:pt>
              </c:strCache>
            </c:strRef>
          </c:tx>
          <c:spPr>
            <a:ln>
              <a:solidFill>
                <a:srgbClr val="FFFF00"/>
              </a:solidFill>
            </a:ln>
          </c:spPr>
          <c:marker>
            <c:symbol val="none"/>
          </c:marker>
          <c:val>
            <c:numRef>
              <c:f>Preprimaria!$R$15:$R$17</c:f>
              <c:numCache>
                <c:formatCode>0%</c:formatCode>
                <c:ptCount val="3"/>
                <c:pt idx="0">
                  <c:v>0.15</c:v>
                </c:pt>
                <c:pt idx="1">
                  <c:v>0.15</c:v>
                </c:pt>
                <c:pt idx="2">
                  <c:v>0.15</c:v>
                </c:pt>
              </c:numCache>
            </c:numRef>
          </c:val>
          <c:smooth val="0"/>
        </c:ser>
        <c:ser>
          <c:idx val="4"/>
          <c:order val="4"/>
          <c:tx>
            <c:strRef>
              <c:f>Preprimaria!$S$14</c:f>
              <c:strCache>
                <c:ptCount val="1"/>
                <c:pt idx="0">
                  <c:v>META</c:v>
                </c:pt>
              </c:strCache>
            </c:strRef>
          </c:tx>
          <c:spPr>
            <a:ln>
              <a:solidFill>
                <a:srgbClr val="00B050"/>
              </a:solidFill>
            </a:ln>
          </c:spPr>
          <c:marker>
            <c:symbol val="none"/>
          </c:marker>
          <c:val>
            <c:numRef>
              <c:f>Preprimaria!$S$15:$S$17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91718400"/>
        <c:axId val="91719936"/>
      </c:lineChart>
      <c:catAx>
        <c:axId val="9171840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91719936"/>
        <c:crossesAt val="0"/>
        <c:auto val="0"/>
        <c:lblAlgn val="ctr"/>
        <c:lblOffset val="100"/>
        <c:tickMarkSkip val="1"/>
        <c:noMultiLvlLbl val="0"/>
      </c:catAx>
      <c:valAx>
        <c:axId val="91719936"/>
        <c:scaling>
          <c:orientation val="minMax"/>
          <c:max val="0.60000000000000064"/>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91718400"/>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n-US"/>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089" r="0.75000000000000089" t="1"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59998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599982"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061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06122"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0816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08170"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1021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10218" name="Freeform 2"/>
        <xdr:cNvSpPr>
          <a:spLocks/>
        </xdr:cNvSpPr>
      </xdr:nvSpPr>
      <xdr:spPr bwMode="auto">
        <a:xfrm flipV="1">
          <a:off x="476250" y="3743325"/>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38100"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38100"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3" sqref="C3"/>
    </sheetView>
  </sheetViews>
  <sheetFormatPr defaultColWidth="11.42578125" defaultRowHeight="12.75" x14ac:dyDescent="0.2"/>
  <sheetData>
    <row r="1" spans="1:4" x14ac:dyDescent="0.2">
      <c r="A1" s="40" t="s">
        <v>30</v>
      </c>
      <c r="B1" s="41" t="s">
        <v>51</v>
      </c>
      <c r="C1" s="41" t="s">
        <v>52</v>
      </c>
      <c r="D1" s="41" t="s">
        <v>53</v>
      </c>
    </row>
    <row r="2" spans="1:4" x14ac:dyDescent="0.2">
      <c r="A2" s="24" t="s">
        <v>33</v>
      </c>
      <c r="B2" s="22"/>
      <c r="C2" s="22"/>
      <c r="D2" s="22"/>
    </row>
    <row r="3" spans="1:4" x14ac:dyDescent="0.2">
      <c r="A3" s="24" t="s">
        <v>18</v>
      </c>
      <c r="B3" s="22"/>
      <c r="C3" s="22"/>
      <c r="D3" s="22"/>
    </row>
    <row r="4" spans="1:4" x14ac:dyDescent="0.2">
      <c r="A4" s="24" t="s">
        <v>19</v>
      </c>
      <c r="B4" s="22"/>
      <c r="C4" s="22"/>
      <c r="D4" s="22"/>
    </row>
    <row r="5" spans="1:4" x14ac:dyDescent="0.2">
      <c r="A5" s="24" t="s">
        <v>20</v>
      </c>
      <c r="B5" s="22"/>
      <c r="C5" s="22"/>
      <c r="D5" s="22"/>
    </row>
    <row r="6" spans="1:4" x14ac:dyDescent="0.2">
      <c r="A6" s="24" t="s">
        <v>34</v>
      </c>
      <c r="B6" s="22"/>
      <c r="C6" s="22"/>
      <c r="D6" s="22"/>
    </row>
    <row r="7" spans="1:4" x14ac:dyDescent="0.2">
      <c r="A7" s="24" t="s">
        <v>49</v>
      </c>
      <c r="B7" s="22"/>
      <c r="C7" s="22"/>
      <c r="D7" s="22"/>
    </row>
    <row r="8" spans="1:4" x14ac:dyDescent="0.2">
      <c r="A8" s="24" t="s">
        <v>14</v>
      </c>
      <c r="B8" s="22"/>
      <c r="C8" s="22"/>
      <c r="D8" s="22"/>
    </row>
    <row r="9" spans="1:4" x14ac:dyDescent="0.2">
      <c r="A9" s="24" t="s">
        <v>15</v>
      </c>
      <c r="B9" s="22"/>
      <c r="C9" s="22"/>
      <c r="D9" s="22"/>
    </row>
    <row r="10" spans="1:4" x14ac:dyDescent="0.2">
      <c r="A10" s="24" t="s">
        <v>50</v>
      </c>
      <c r="B10" s="22"/>
      <c r="C10" s="22"/>
      <c r="D10" s="22"/>
    </row>
    <row r="11" spans="1:4" x14ac:dyDescent="0.2">
      <c r="A11" s="24" t="s">
        <v>16</v>
      </c>
      <c r="B11" s="22"/>
      <c r="C11" s="22"/>
      <c r="D11" s="22"/>
    </row>
    <row r="12" spans="1:4" x14ac:dyDescent="0.2">
      <c r="A12" s="24" t="s">
        <v>17</v>
      </c>
      <c r="B12" s="22"/>
      <c r="C12" s="22"/>
      <c r="D12" s="2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11" workbookViewId="0">
      <selection activeCell="A34" sqref="A34:F3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6" t="s">
        <v>1</v>
      </c>
      <c r="B2" s="77"/>
      <c r="C2" s="77"/>
      <c r="D2" s="77"/>
      <c r="E2" s="77"/>
      <c r="F2" s="78"/>
    </row>
    <row r="3" spans="1:26" x14ac:dyDescent="0.2">
      <c r="A3" s="79"/>
      <c r="B3" s="80"/>
      <c r="C3" s="80"/>
      <c r="D3" s="80"/>
      <c r="E3" s="80"/>
      <c r="F3" s="81"/>
    </row>
    <row r="4" spans="1:26" x14ac:dyDescent="0.2">
      <c r="A4" s="69" t="s">
        <v>37</v>
      </c>
      <c r="B4" s="69"/>
      <c r="C4" s="69"/>
      <c r="D4" s="69"/>
      <c r="E4" s="69"/>
      <c r="F4" s="69"/>
    </row>
    <row r="5" spans="1:26" ht="55.5" customHeight="1" x14ac:dyDescent="0.2">
      <c r="A5" s="69" t="s">
        <v>38</v>
      </c>
      <c r="B5" s="73"/>
      <c r="C5" s="73"/>
      <c r="D5" s="73"/>
      <c r="E5" s="73"/>
      <c r="F5" s="73"/>
      <c r="G5" s="3"/>
      <c r="H5" s="3"/>
      <c r="I5" s="3"/>
      <c r="J5" s="3"/>
      <c r="K5" s="3"/>
      <c r="L5" s="3"/>
      <c r="M5" s="17"/>
      <c r="N5" s="3"/>
      <c r="O5" s="3"/>
      <c r="P5" s="17"/>
      <c r="Q5" s="17"/>
      <c r="R5" s="17"/>
      <c r="S5" s="17"/>
    </row>
    <row r="6" spans="1:26" x14ac:dyDescent="0.2">
      <c r="A6" s="74" t="s">
        <v>39</v>
      </c>
      <c r="B6" s="75"/>
      <c r="C6" s="75"/>
      <c r="D6" s="75"/>
      <c r="E6" s="75"/>
      <c r="F6" s="7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40</v>
      </c>
      <c r="E8" s="63" t="s">
        <v>12</v>
      </c>
      <c r="F8" s="65" t="s">
        <v>41</v>
      </c>
    </row>
    <row r="9" spans="1:26" x14ac:dyDescent="0.2">
      <c r="A9" s="60" t="s">
        <v>11</v>
      </c>
      <c r="B9" s="61"/>
      <c r="C9" s="62"/>
      <c r="D9" s="7" t="s">
        <v>40</v>
      </c>
      <c r="E9" s="64"/>
      <c r="F9" s="66"/>
    </row>
    <row r="10" spans="1:26" ht="25.5" x14ac:dyDescent="0.2">
      <c r="A10" s="59" t="s">
        <v>3</v>
      </c>
      <c r="B10" s="59"/>
      <c r="C10" s="59"/>
      <c r="D10" s="5" t="s">
        <v>10</v>
      </c>
      <c r="E10" s="5" t="s">
        <v>4</v>
      </c>
      <c r="F10" s="5" t="s">
        <v>5</v>
      </c>
      <c r="W10" s="25"/>
      <c r="X10" s="25"/>
      <c r="Y10" s="25"/>
      <c r="Z10" s="25"/>
    </row>
    <row r="11" spans="1:26" x14ac:dyDescent="0.2">
      <c r="A11" s="6" t="s">
        <v>24</v>
      </c>
      <c r="B11" s="6" t="s">
        <v>6</v>
      </c>
      <c r="C11" s="6" t="s">
        <v>21</v>
      </c>
      <c r="D11" s="54"/>
      <c r="E11" s="57" t="s">
        <v>48</v>
      </c>
      <c r="F11" s="55" t="s">
        <v>47</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3" t="s">
        <v>56</v>
      </c>
      <c r="I13" s="84"/>
      <c r="J13" s="84"/>
      <c r="K13" s="84"/>
      <c r="L13" s="84"/>
      <c r="M13" s="84"/>
    </row>
    <row r="14" spans="1:26" x14ac:dyDescent="0.2">
      <c r="A14" s="67"/>
      <c r="B14" s="67"/>
      <c r="C14" s="67"/>
      <c r="D14" s="67"/>
      <c r="E14" s="85"/>
      <c r="F14" s="85"/>
      <c r="H14" s="9" t="s">
        <v>43</v>
      </c>
      <c r="I14" s="9" t="s">
        <v>27</v>
      </c>
      <c r="J14" s="9" t="s">
        <v>28</v>
      </c>
      <c r="K14" s="9" t="s">
        <v>45</v>
      </c>
      <c r="L14" s="9" t="s">
        <v>46</v>
      </c>
      <c r="M14" s="18" t="s">
        <v>36</v>
      </c>
      <c r="N14" s="9" t="s">
        <v>45</v>
      </c>
      <c r="O14" s="9" t="s">
        <v>46</v>
      </c>
      <c r="P14" s="18" t="s">
        <v>44</v>
      </c>
      <c r="Q14" s="18" t="s">
        <v>13</v>
      </c>
      <c r="R14" s="18" t="s">
        <v>22</v>
      </c>
      <c r="S14" s="18" t="s">
        <v>3</v>
      </c>
    </row>
    <row r="15" spans="1:26" x14ac:dyDescent="0.2">
      <c r="A15" s="67"/>
      <c r="B15" s="67"/>
      <c r="C15" s="67"/>
      <c r="D15" s="67"/>
      <c r="E15" s="85"/>
      <c r="F15" s="85"/>
      <c r="H15" s="45">
        <v>1</v>
      </c>
      <c r="I15" s="42">
        <f>150/$I$12</f>
        <v>0.46875</v>
      </c>
      <c r="J15" s="42">
        <f>100/I$12</f>
        <v>0.3125</v>
      </c>
      <c r="K15" s="43">
        <v>6</v>
      </c>
      <c r="L15" s="43">
        <v>78</v>
      </c>
      <c r="M15" s="46">
        <f>K15/L15</f>
        <v>7.6923076923076927E-2</v>
      </c>
      <c r="N15" s="44"/>
      <c r="O15" s="44"/>
      <c r="P15" s="30" t="e">
        <f>N15/O15</f>
        <v>#DIV/0!</v>
      </c>
      <c r="Q15" s="12">
        <v>0.3</v>
      </c>
      <c r="R15" s="12">
        <v>0.15</v>
      </c>
      <c r="S15" s="12">
        <v>0.1</v>
      </c>
    </row>
    <row r="16" spans="1:26" x14ac:dyDescent="0.2">
      <c r="A16" s="67"/>
      <c r="B16" s="67"/>
      <c r="C16" s="67"/>
      <c r="D16" s="67"/>
      <c r="E16" s="85"/>
      <c r="F16" s="85"/>
      <c r="H16" s="10">
        <v>2</v>
      </c>
      <c r="I16" s="14">
        <f>155/$I$12</f>
        <v>0.484375</v>
      </c>
      <c r="J16" s="14">
        <f>105/I$12</f>
        <v>0.328125</v>
      </c>
      <c r="K16" s="39"/>
      <c r="L16" s="39"/>
      <c r="M16" s="30" t="e">
        <f>K16/L16</f>
        <v>#DIV/0!</v>
      </c>
      <c r="N16" s="39"/>
      <c r="O16" s="39"/>
      <c r="P16" s="30" t="e">
        <f>N16/O16</f>
        <v>#DIV/0!</v>
      </c>
      <c r="Q16" s="12">
        <v>0.3</v>
      </c>
      <c r="R16" s="12">
        <v>0.15</v>
      </c>
      <c r="S16" s="12">
        <v>0.1</v>
      </c>
    </row>
    <row r="17" spans="1:26" x14ac:dyDescent="0.2">
      <c r="A17" s="67"/>
      <c r="B17" s="67"/>
      <c r="C17" s="67"/>
      <c r="D17" s="67"/>
      <c r="E17" s="85"/>
      <c r="F17" s="85"/>
      <c r="H17" s="10">
        <v>3</v>
      </c>
      <c r="I17" s="14">
        <f>160/$I$12</f>
        <v>0.5</v>
      </c>
      <c r="J17" s="14">
        <f>110/I$12</f>
        <v>0.34375</v>
      </c>
      <c r="K17" s="39"/>
      <c r="L17" s="39"/>
      <c r="M17" s="30" t="e">
        <f>K17/L17</f>
        <v>#DIV/0!</v>
      </c>
      <c r="N17" s="39"/>
      <c r="O17" s="39"/>
      <c r="P17" s="30" t="e">
        <f>N17/O17</f>
        <v>#DIV/0!</v>
      </c>
      <c r="Q17" s="12">
        <v>0.3</v>
      </c>
      <c r="R17" s="12">
        <v>0.15</v>
      </c>
      <c r="S17" s="12">
        <v>0.1</v>
      </c>
    </row>
    <row r="18" spans="1:26" x14ac:dyDescent="0.2">
      <c r="A18" s="67"/>
      <c r="B18" s="67"/>
      <c r="C18" s="67"/>
      <c r="D18" s="67"/>
      <c r="E18" s="85"/>
      <c r="F18" s="85"/>
      <c r="H18" s="26"/>
      <c r="I18" s="27">
        <f>165/$I$12</f>
        <v>0.515625</v>
      </c>
      <c r="J18" s="27">
        <f>115/I$12</f>
        <v>0.359375</v>
      </c>
      <c r="K18" s="27"/>
      <c r="L18" s="27"/>
      <c r="M18" s="28"/>
      <c r="N18" s="27"/>
      <c r="O18" s="27"/>
      <c r="P18" s="28"/>
      <c r="Q18" s="19"/>
      <c r="R18" s="19"/>
      <c r="S18" s="19"/>
    </row>
    <row r="19" spans="1:26" x14ac:dyDescent="0.2">
      <c r="A19" s="67"/>
      <c r="B19" s="67"/>
      <c r="C19" s="67"/>
      <c r="D19" s="67"/>
      <c r="E19" s="85"/>
      <c r="F19" s="85"/>
      <c r="H19" s="82" t="s">
        <v>54</v>
      </c>
      <c r="I19" s="82"/>
      <c r="J19" s="82"/>
      <c r="K19" s="82"/>
      <c r="L19" s="82"/>
      <c r="M19" s="82"/>
      <c r="N19" s="27"/>
      <c r="O19" s="27"/>
      <c r="P19" s="28"/>
      <c r="Q19" s="19"/>
      <c r="R19" s="19"/>
      <c r="S19" s="19"/>
    </row>
    <row r="20" spans="1:26" x14ac:dyDescent="0.2">
      <c r="A20" s="67"/>
      <c r="B20" s="67"/>
      <c r="C20" s="67"/>
      <c r="D20" s="67"/>
      <c r="E20" s="85"/>
      <c r="F20" s="85"/>
      <c r="H20" s="9" t="s">
        <v>43</v>
      </c>
      <c r="I20" s="9" t="s">
        <v>27</v>
      </c>
      <c r="J20" s="9" t="s">
        <v>28</v>
      </c>
      <c r="K20" s="9" t="s">
        <v>45</v>
      </c>
      <c r="L20" s="9" t="s">
        <v>46</v>
      </c>
      <c r="M20" s="18" t="s">
        <v>36</v>
      </c>
      <c r="N20" s="27"/>
      <c r="O20" s="27"/>
      <c r="P20" s="28"/>
      <c r="Q20" s="19"/>
      <c r="R20" s="19"/>
      <c r="S20" s="19"/>
    </row>
    <row r="21" spans="1:26" x14ac:dyDescent="0.2">
      <c r="A21" s="67"/>
      <c r="B21" s="67"/>
      <c r="C21" s="67"/>
      <c r="D21" s="67"/>
      <c r="E21" s="85"/>
      <c r="F21" s="85"/>
      <c r="H21" s="45">
        <v>1</v>
      </c>
      <c r="I21" s="42">
        <f>150/$I$12</f>
        <v>0.46875</v>
      </c>
      <c r="J21" s="42">
        <f>100/I$12</f>
        <v>0.3125</v>
      </c>
      <c r="K21" s="43">
        <v>29</v>
      </c>
      <c r="L21" s="43">
        <v>78</v>
      </c>
      <c r="M21" s="46">
        <f>K21/L21</f>
        <v>0.37179487179487181</v>
      </c>
      <c r="N21" s="27"/>
      <c r="O21" s="27"/>
      <c r="P21" s="28"/>
      <c r="Q21" s="19"/>
      <c r="R21" s="19"/>
      <c r="S21" s="19"/>
    </row>
    <row r="22" spans="1:26" x14ac:dyDescent="0.2">
      <c r="A22" s="67"/>
      <c r="B22" s="67"/>
      <c r="C22" s="67"/>
      <c r="D22" s="67"/>
      <c r="E22" s="85"/>
      <c r="F22" s="85"/>
      <c r="H22" s="10">
        <v>2</v>
      </c>
      <c r="I22" s="14">
        <f>155/$I$12</f>
        <v>0.484375</v>
      </c>
      <c r="J22" s="14">
        <f>105/I$12</f>
        <v>0.328125</v>
      </c>
      <c r="K22" s="39"/>
      <c r="L22" s="39"/>
      <c r="M22" s="30" t="e">
        <f>K22/L22</f>
        <v>#DIV/0!</v>
      </c>
      <c r="N22" s="27"/>
      <c r="O22" s="27"/>
      <c r="P22" s="28"/>
      <c r="Q22" s="19"/>
      <c r="R22" s="19"/>
      <c r="S22" s="19"/>
    </row>
    <row r="23" spans="1:26" x14ac:dyDescent="0.2">
      <c r="A23" s="67"/>
      <c r="B23" s="67"/>
      <c r="C23" s="67"/>
      <c r="D23" s="67"/>
      <c r="E23" s="85"/>
      <c r="F23" s="85"/>
      <c r="H23" s="10">
        <v>3</v>
      </c>
      <c r="I23" s="14">
        <f>160/$I$12</f>
        <v>0.5</v>
      </c>
      <c r="J23" s="14">
        <f>110/I$12</f>
        <v>0.34375</v>
      </c>
      <c r="K23" s="39"/>
      <c r="L23" s="39"/>
      <c r="M23" s="30" t="e">
        <f>K23/L23</f>
        <v>#DIV/0!</v>
      </c>
      <c r="N23" s="27"/>
      <c r="O23" s="27"/>
      <c r="P23" s="28"/>
      <c r="Q23" s="19"/>
      <c r="R23" s="19"/>
      <c r="S23" s="19"/>
    </row>
    <row r="24" spans="1:26" x14ac:dyDescent="0.2">
      <c r="A24" s="67"/>
      <c r="B24" s="67"/>
      <c r="C24" s="67"/>
      <c r="D24" s="67"/>
      <c r="E24" s="85"/>
      <c r="F24" s="85"/>
      <c r="H24" s="26"/>
      <c r="I24" s="27"/>
      <c r="J24" s="27"/>
      <c r="K24" s="27"/>
      <c r="L24" s="27"/>
      <c r="M24" s="29"/>
      <c r="N24" s="27"/>
      <c r="O24" s="27"/>
      <c r="P24" s="29"/>
      <c r="Q24" s="19"/>
      <c r="R24" s="19"/>
      <c r="S24" s="19"/>
    </row>
    <row r="25" spans="1:26" x14ac:dyDescent="0.2">
      <c r="A25" s="67"/>
      <c r="B25" s="67"/>
      <c r="C25" s="67"/>
      <c r="D25" s="67"/>
      <c r="E25" s="85"/>
      <c r="F25" s="85"/>
      <c r="H25" s="82" t="s">
        <v>55</v>
      </c>
      <c r="I25" s="82"/>
      <c r="J25" s="82"/>
      <c r="K25" s="82"/>
      <c r="L25" s="82"/>
      <c r="M25" s="82"/>
      <c r="N25" s="27"/>
      <c r="O25" s="27"/>
      <c r="P25" s="28"/>
      <c r="Q25" s="19"/>
      <c r="R25" s="19"/>
      <c r="S25" s="19"/>
    </row>
    <row r="26" spans="1:26" x14ac:dyDescent="0.2">
      <c r="A26" s="67"/>
      <c r="B26" s="67"/>
      <c r="C26" s="67"/>
      <c r="D26" s="67"/>
      <c r="E26" s="85"/>
      <c r="F26" s="85"/>
      <c r="H26" s="9" t="s">
        <v>43</v>
      </c>
      <c r="I26" s="9" t="s">
        <v>27</v>
      </c>
      <c r="J26" s="9" t="s">
        <v>28</v>
      </c>
      <c r="K26" s="9" t="s">
        <v>45</v>
      </c>
      <c r="L26" s="9" t="s">
        <v>46</v>
      </c>
      <c r="M26" s="18" t="s">
        <v>36</v>
      </c>
      <c r="N26" s="27"/>
      <c r="O26" s="27"/>
      <c r="P26" s="28"/>
      <c r="Q26" s="19"/>
      <c r="R26" s="19"/>
      <c r="S26" s="19"/>
    </row>
    <row r="27" spans="1:26" x14ac:dyDescent="0.2">
      <c r="A27" s="67"/>
      <c r="B27" s="67"/>
      <c r="C27" s="67"/>
      <c r="D27" s="67"/>
      <c r="E27" s="85"/>
      <c r="F27" s="85"/>
      <c r="H27" s="45">
        <v>1</v>
      </c>
      <c r="I27" s="42">
        <f>150/$I$12</f>
        <v>0.46875</v>
      </c>
      <c r="J27" s="42">
        <f>100/I$12</f>
        <v>0.3125</v>
      </c>
      <c r="K27" s="43">
        <v>49</v>
      </c>
      <c r="L27" s="43">
        <v>78</v>
      </c>
      <c r="M27" s="46">
        <f>K27/L27</f>
        <v>0.62820512820512819</v>
      </c>
      <c r="N27" s="27"/>
      <c r="O27" s="27"/>
      <c r="P27" s="19"/>
      <c r="Q27" s="19"/>
      <c r="R27" s="19"/>
      <c r="S27" s="19"/>
      <c r="T27" s="28"/>
      <c r="U27" s="28"/>
      <c r="V27" s="28"/>
      <c r="W27" s="28"/>
      <c r="X27" s="28"/>
      <c r="Y27" s="28"/>
      <c r="Z27" s="28"/>
    </row>
    <row r="28" spans="1:26" x14ac:dyDescent="0.2">
      <c r="A28" s="8"/>
      <c r="B28" s="8"/>
      <c r="C28" s="8"/>
      <c r="D28" s="8"/>
      <c r="E28" s="8"/>
      <c r="F28" s="8"/>
      <c r="H28" s="10">
        <v>2</v>
      </c>
      <c r="I28" s="14">
        <f>155/$I$12</f>
        <v>0.484375</v>
      </c>
      <c r="J28" s="14">
        <f>105/I$12</f>
        <v>0.328125</v>
      </c>
      <c r="K28" s="39"/>
      <c r="L28" s="39"/>
      <c r="M28" s="30" t="e">
        <f>K28/L28</f>
        <v>#DIV/0!</v>
      </c>
      <c r="N28" s="28"/>
      <c r="O28" s="28"/>
      <c r="P28" s="31"/>
      <c r="Q28" s="31"/>
      <c r="R28" s="31"/>
      <c r="S28" s="31"/>
      <c r="T28" s="28"/>
      <c r="U28" s="28"/>
      <c r="V28" s="28"/>
      <c r="W28" s="28"/>
      <c r="X28" s="28"/>
      <c r="Y28" s="28"/>
      <c r="Z28" s="28"/>
    </row>
    <row r="29" spans="1:26" x14ac:dyDescent="0.2">
      <c r="A29" s="8"/>
      <c r="B29" s="8"/>
      <c r="C29" s="8"/>
      <c r="D29" s="8"/>
      <c r="E29" s="8"/>
      <c r="F29" s="8"/>
      <c r="H29" s="10">
        <v>3</v>
      </c>
      <c r="I29" s="14">
        <f>160/$I$12</f>
        <v>0.5</v>
      </c>
      <c r="J29" s="14">
        <f>110/I$12</f>
        <v>0.34375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28"/>
      <c r="I30" s="28"/>
      <c r="J30" s="28"/>
      <c r="K30" s="28"/>
      <c r="L30" s="28"/>
      <c r="M30" s="31"/>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57</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61.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42</v>
      </c>
      <c r="B36" s="69"/>
      <c r="C36" s="69"/>
      <c r="D36" s="69"/>
      <c r="E36" s="4" t="s">
        <v>31</v>
      </c>
      <c r="F36" s="4" t="s">
        <v>26</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32</v>
      </c>
      <c r="F37" s="4" t="s">
        <v>26</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25</v>
      </c>
      <c r="F38" s="4" t="s">
        <v>35</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29</v>
      </c>
      <c r="B43" s="68"/>
      <c r="C43" s="68"/>
      <c r="D43" s="68"/>
      <c r="E43" s="68" t="s">
        <v>23</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19:M19"/>
    <mergeCell ref="H25:M25"/>
    <mergeCell ref="H13:M13"/>
    <mergeCell ref="E14:F27"/>
    <mergeCell ref="A7:F7"/>
    <mergeCell ref="A1:F1"/>
    <mergeCell ref="A4:F4"/>
    <mergeCell ref="A5:F5"/>
    <mergeCell ref="A6:F6"/>
    <mergeCell ref="A2:F3"/>
    <mergeCell ref="E43:F43"/>
    <mergeCell ref="A36:D36"/>
    <mergeCell ref="A37:D37"/>
    <mergeCell ref="A38:D38"/>
    <mergeCell ref="A39:F39"/>
    <mergeCell ref="A40:D42"/>
    <mergeCell ref="A43:D43"/>
    <mergeCell ref="E40:F42"/>
    <mergeCell ref="A34:F35"/>
    <mergeCell ref="A8:C8"/>
    <mergeCell ref="D11:D12"/>
    <mergeCell ref="F11:F12"/>
    <mergeCell ref="E11:E12"/>
    <mergeCell ref="A10:C10"/>
    <mergeCell ref="A9:C9"/>
    <mergeCell ref="E8:E9"/>
    <mergeCell ref="F8:F9"/>
    <mergeCell ref="A14:D27"/>
  </mergeCells>
  <phoneticPr fontId="0" type="noConversion"/>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13" workbookViewId="0">
      <selection activeCell="K34" sqref="K34"/>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6" t="s">
        <v>1</v>
      </c>
      <c r="B2" s="77"/>
      <c r="C2" s="77"/>
      <c r="D2" s="77"/>
      <c r="E2" s="77"/>
      <c r="F2" s="78"/>
    </row>
    <row r="3" spans="1:26" x14ac:dyDescent="0.2">
      <c r="A3" s="79"/>
      <c r="B3" s="80"/>
      <c r="C3" s="80"/>
      <c r="D3" s="80"/>
      <c r="E3" s="80"/>
      <c r="F3" s="81"/>
    </row>
    <row r="4" spans="1:26" x14ac:dyDescent="0.2">
      <c r="A4" s="69" t="s">
        <v>37</v>
      </c>
      <c r="B4" s="69"/>
      <c r="C4" s="69"/>
      <c r="D4" s="69"/>
      <c r="E4" s="69"/>
      <c r="F4" s="69"/>
    </row>
    <row r="5" spans="1:26" ht="55.5" customHeight="1" x14ac:dyDescent="0.2">
      <c r="A5" s="69" t="s">
        <v>38</v>
      </c>
      <c r="B5" s="73"/>
      <c r="C5" s="73"/>
      <c r="D5" s="73"/>
      <c r="E5" s="73"/>
      <c r="F5" s="73"/>
      <c r="G5" s="3"/>
      <c r="H5" s="3"/>
      <c r="I5" s="3"/>
      <c r="J5" s="3"/>
      <c r="K5" s="3"/>
      <c r="L5" s="3"/>
      <c r="M5" s="17"/>
      <c r="N5" s="3"/>
      <c r="O5" s="3"/>
      <c r="P5" s="17"/>
      <c r="Q5" s="17"/>
      <c r="R5" s="17"/>
      <c r="S5" s="17"/>
    </row>
    <row r="6" spans="1:26" x14ac:dyDescent="0.2">
      <c r="A6" s="74" t="s">
        <v>39</v>
      </c>
      <c r="B6" s="75"/>
      <c r="C6" s="75"/>
      <c r="D6" s="75"/>
      <c r="E6" s="75"/>
      <c r="F6" s="7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40</v>
      </c>
      <c r="E8" s="63" t="s">
        <v>12</v>
      </c>
      <c r="F8" s="65" t="s">
        <v>41</v>
      </c>
    </row>
    <row r="9" spans="1:26" x14ac:dyDescent="0.2">
      <c r="A9" s="60" t="s">
        <v>11</v>
      </c>
      <c r="B9" s="61"/>
      <c r="C9" s="62"/>
      <c r="D9" s="7" t="s">
        <v>40</v>
      </c>
      <c r="E9" s="64"/>
      <c r="F9" s="66"/>
    </row>
    <row r="10" spans="1:26" ht="25.5" x14ac:dyDescent="0.2">
      <c r="A10" s="59" t="s">
        <v>3</v>
      </c>
      <c r="B10" s="59"/>
      <c r="C10" s="59"/>
      <c r="D10" s="5" t="s">
        <v>10</v>
      </c>
      <c r="E10" s="5" t="s">
        <v>4</v>
      </c>
      <c r="F10" s="5" t="s">
        <v>5</v>
      </c>
      <c r="W10" s="25"/>
      <c r="X10" s="25"/>
      <c r="Y10" s="25"/>
      <c r="Z10" s="25"/>
    </row>
    <row r="11" spans="1:26" x14ac:dyDescent="0.2">
      <c r="A11" s="6" t="s">
        <v>24</v>
      </c>
      <c r="B11" s="6" t="s">
        <v>6</v>
      </c>
      <c r="C11" s="6" t="s">
        <v>21</v>
      </c>
      <c r="D11" s="54"/>
      <c r="E11" s="57" t="s">
        <v>48</v>
      </c>
      <c r="F11" s="55" t="s">
        <v>47</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3" t="s">
        <v>56</v>
      </c>
      <c r="I13" s="84"/>
      <c r="J13" s="84"/>
      <c r="K13" s="84"/>
      <c r="L13" s="84"/>
      <c r="M13" s="84"/>
    </row>
    <row r="14" spans="1:26" x14ac:dyDescent="0.2">
      <c r="A14" s="67"/>
      <c r="B14" s="67"/>
      <c r="C14" s="67"/>
      <c r="D14" s="67"/>
      <c r="E14" s="85"/>
      <c r="F14" s="85"/>
      <c r="H14" s="9" t="s">
        <v>43</v>
      </c>
      <c r="I14" s="9" t="s">
        <v>27</v>
      </c>
      <c r="J14" s="9" t="s">
        <v>28</v>
      </c>
      <c r="K14" s="9" t="s">
        <v>45</v>
      </c>
      <c r="L14" s="9" t="s">
        <v>46</v>
      </c>
      <c r="M14" s="18" t="s">
        <v>36</v>
      </c>
      <c r="N14" s="9" t="s">
        <v>45</v>
      </c>
      <c r="O14" s="9" t="s">
        <v>46</v>
      </c>
      <c r="P14" s="18" t="s">
        <v>44</v>
      </c>
      <c r="Q14" s="18" t="s">
        <v>13</v>
      </c>
      <c r="R14" s="18" t="s">
        <v>22</v>
      </c>
      <c r="S14" s="18" t="s">
        <v>3</v>
      </c>
    </row>
    <row r="15" spans="1:26" x14ac:dyDescent="0.2">
      <c r="A15" s="67"/>
      <c r="B15" s="67"/>
      <c r="C15" s="67"/>
      <c r="D15" s="67"/>
      <c r="E15" s="85"/>
      <c r="F15" s="85"/>
      <c r="H15" s="45">
        <v>1</v>
      </c>
      <c r="I15" s="42">
        <f>150/$I$12</f>
        <v>0.46875</v>
      </c>
      <c r="J15" s="42">
        <f>100/I$12</f>
        <v>0.3125</v>
      </c>
      <c r="K15" s="43">
        <v>6</v>
      </c>
      <c r="L15" s="43">
        <v>71</v>
      </c>
      <c r="M15" s="46">
        <f>K15/L15</f>
        <v>8.4507042253521125E-2</v>
      </c>
      <c r="N15" s="14"/>
      <c r="O15" s="14"/>
      <c r="P15" s="30" t="e">
        <f>N15/O15</f>
        <v>#DIV/0!</v>
      </c>
      <c r="Q15" s="12">
        <v>0.3</v>
      </c>
      <c r="R15" s="12">
        <v>0.15</v>
      </c>
      <c r="S15" s="12">
        <v>0.1</v>
      </c>
    </row>
    <row r="16" spans="1:26" x14ac:dyDescent="0.2">
      <c r="A16" s="67"/>
      <c r="B16" s="67"/>
      <c r="C16" s="67"/>
      <c r="D16" s="67"/>
      <c r="E16" s="85"/>
      <c r="F16" s="85"/>
      <c r="H16" s="10">
        <v>2</v>
      </c>
      <c r="I16" s="14">
        <f>155/$I$12</f>
        <v>0.484375</v>
      </c>
      <c r="J16" s="14">
        <f>105/I$12</f>
        <v>0.328125</v>
      </c>
      <c r="K16" s="39"/>
      <c r="L16" s="39"/>
      <c r="M16" s="30" t="e">
        <f>K16/L16</f>
        <v>#DIV/0!</v>
      </c>
      <c r="N16" s="14"/>
      <c r="O16" s="14"/>
      <c r="P16" s="30" t="e">
        <f>N16/O16</f>
        <v>#DIV/0!</v>
      </c>
      <c r="Q16" s="12">
        <v>0.3</v>
      </c>
      <c r="R16" s="12">
        <v>0.15</v>
      </c>
      <c r="S16" s="12">
        <v>0.1</v>
      </c>
    </row>
    <row r="17" spans="1:26" x14ac:dyDescent="0.2">
      <c r="A17" s="67"/>
      <c r="B17" s="67"/>
      <c r="C17" s="67"/>
      <c r="D17" s="67"/>
      <c r="E17" s="85"/>
      <c r="F17" s="85"/>
      <c r="H17" s="10">
        <v>3</v>
      </c>
      <c r="I17" s="14">
        <f>160/$I$12</f>
        <v>0.5</v>
      </c>
      <c r="J17" s="14">
        <f>110/I$12</f>
        <v>0.34375</v>
      </c>
      <c r="K17" s="39"/>
      <c r="L17" s="39"/>
      <c r="M17" s="30" t="e">
        <f>K17/L17</f>
        <v>#DIV/0!</v>
      </c>
      <c r="N17" s="14"/>
      <c r="O17" s="14"/>
      <c r="P17" s="30" t="e">
        <f>N17/O17</f>
        <v>#DIV/0!</v>
      </c>
      <c r="Q17" s="12">
        <v>0.3</v>
      </c>
      <c r="R17" s="12">
        <v>0.15</v>
      </c>
      <c r="S17" s="12">
        <v>0.1</v>
      </c>
    </row>
    <row r="18" spans="1:26" x14ac:dyDescent="0.2">
      <c r="A18" s="67"/>
      <c r="B18" s="67"/>
      <c r="C18" s="67"/>
      <c r="D18" s="67"/>
      <c r="E18" s="85"/>
      <c r="F18" s="85"/>
      <c r="H18" s="26"/>
      <c r="I18" s="27">
        <f>165/$I$12</f>
        <v>0.515625</v>
      </c>
      <c r="J18" s="27">
        <f>115/I$12</f>
        <v>0.359375</v>
      </c>
      <c r="K18" s="27"/>
      <c r="L18" s="27"/>
      <c r="M18" s="28"/>
      <c r="N18" s="27"/>
      <c r="O18" s="27"/>
      <c r="P18" s="28"/>
      <c r="Q18" s="19"/>
      <c r="R18" s="19"/>
      <c r="S18" s="19"/>
    </row>
    <row r="19" spans="1:26" x14ac:dyDescent="0.2">
      <c r="A19" s="67"/>
      <c r="B19" s="67"/>
      <c r="C19" s="67"/>
      <c r="D19" s="67"/>
      <c r="E19" s="85"/>
      <c r="F19" s="85"/>
      <c r="H19" s="26"/>
      <c r="I19" s="27"/>
      <c r="J19" s="27"/>
      <c r="K19" s="27"/>
      <c r="L19" s="27"/>
      <c r="M19" s="28"/>
      <c r="N19" s="27"/>
      <c r="O19" s="27"/>
      <c r="P19" s="28"/>
      <c r="Q19" s="19"/>
      <c r="R19" s="19"/>
      <c r="S19" s="19"/>
    </row>
    <row r="20" spans="1:26" x14ac:dyDescent="0.2">
      <c r="A20" s="67"/>
      <c r="B20" s="67"/>
      <c r="C20" s="67"/>
      <c r="D20" s="67"/>
      <c r="E20" s="85"/>
      <c r="F20" s="85"/>
      <c r="H20" s="82" t="s">
        <v>54</v>
      </c>
      <c r="I20" s="82"/>
      <c r="J20" s="82"/>
      <c r="K20" s="82"/>
      <c r="L20" s="82"/>
      <c r="M20" s="82"/>
      <c r="N20" s="27"/>
      <c r="O20" s="27"/>
      <c r="P20" s="28"/>
      <c r="Q20" s="19"/>
      <c r="R20" s="19"/>
      <c r="S20" s="19"/>
    </row>
    <row r="21" spans="1:26" x14ac:dyDescent="0.2">
      <c r="A21" s="67"/>
      <c r="B21" s="67"/>
      <c r="C21" s="67"/>
      <c r="D21" s="67"/>
      <c r="E21" s="85"/>
      <c r="F21" s="85"/>
      <c r="H21" s="9" t="s">
        <v>43</v>
      </c>
      <c r="I21" s="9" t="s">
        <v>27</v>
      </c>
      <c r="J21" s="9" t="s">
        <v>28</v>
      </c>
      <c r="K21" s="9" t="s">
        <v>45</v>
      </c>
      <c r="L21" s="9" t="s">
        <v>46</v>
      </c>
      <c r="M21" s="18" t="s">
        <v>36</v>
      </c>
      <c r="N21" s="27"/>
      <c r="O21" s="27"/>
      <c r="P21" s="28"/>
      <c r="Q21" s="19"/>
      <c r="R21" s="19"/>
      <c r="S21" s="19"/>
    </row>
    <row r="22" spans="1:26" x14ac:dyDescent="0.2">
      <c r="A22" s="67"/>
      <c r="B22" s="67"/>
      <c r="C22" s="67"/>
      <c r="D22" s="67"/>
      <c r="E22" s="85"/>
      <c r="F22" s="85"/>
      <c r="H22" s="45">
        <v>1</v>
      </c>
      <c r="I22" s="42">
        <f>150/$I$12</f>
        <v>0.46875</v>
      </c>
      <c r="J22" s="42">
        <f>100/I$12</f>
        <v>0.3125</v>
      </c>
      <c r="K22" s="43">
        <v>27</v>
      </c>
      <c r="L22" s="43">
        <v>71</v>
      </c>
      <c r="M22" s="46">
        <f>K22/L22</f>
        <v>0.38028169014084506</v>
      </c>
      <c r="N22" s="27"/>
      <c r="O22" s="27"/>
      <c r="P22" s="28"/>
      <c r="Q22" s="19"/>
      <c r="R22" s="19"/>
      <c r="S22" s="19"/>
    </row>
    <row r="23" spans="1:26" x14ac:dyDescent="0.2">
      <c r="A23" s="67"/>
      <c r="B23" s="67"/>
      <c r="C23" s="67"/>
      <c r="D23" s="67"/>
      <c r="E23" s="85"/>
      <c r="F23" s="85"/>
      <c r="H23" s="10">
        <v>2</v>
      </c>
      <c r="I23" s="14">
        <f>155/$I$12</f>
        <v>0.484375</v>
      </c>
      <c r="J23" s="14">
        <f>105/I$12</f>
        <v>0.328125</v>
      </c>
      <c r="K23" s="39"/>
      <c r="L23" s="39"/>
      <c r="M23" s="30" t="e">
        <f>K23/L23</f>
        <v>#DIV/0!</v>
      </c>
      <c r="N23" s="27"/>
      <c r="O23" s="27"/>
      <c r="P23" s="28"/>
      <c r="Q23" s="19"/>
      <c r="R23" s="19"/>
      <c r="S23" s="19"/>
    </row>
    <row r="24" spans="1:26" x14ac:dyDescent="0.2">
      <c r="A24" s="67"/>
      <c r="B24" s="67"/>
      <c r="C24" s="67"/>
      <c r="D24" s="67"/>
      <c r="E24" s="85"/>
      <c r="F24" s="85"/>
      <c r="H24" s="10">
        <v>3</v>
      </c>
      <c r="I24" s="14">
        <f>160/$I$12</f>
        <v>0.5</v>
      </c>
      <c r="J24" s="14">
        <f>110/I$12</f>
        <v>0.34375</v>
      </c>
      <c r="K24" s="39"/>
      <c r="L24" s="39"/>
      <c r="M24" s="30" t="e">
        <f>K24/L24</f>
        <v>#DIV/0!</v>
      </c>
      <c r="N24" s="27"/>
      <c r="O24" s="27"/>
      <c r="P24" s="29"/>
      <c r="Q24" s="19"/>
      <c r="R24" s="19"/>
      <c r="S24" s="19"/>
    </row>
    <row r="25" spans="1:26" x14ac:dyDescent="0.2">
      <c r="A25" s="67"/>
      <c r="B25" s="67"/>
      <c r="C25" s="67"/>
      <c r="D25" s="67"/>
      <c r="E25" s="85"/>
      <c r="F25" s="85"/>
      <c r="H25" s="26"/>
      <c r="I25" s="27"/>
      <c r="J25" s="27"/>
      <c r="K25" s="27"/>
      <c r="L25" s="27"/>
      <c r="M25" s="29"/>
      <c r="N25" s="27"/>
      <c r="O25" s="27"/>
      <c r="P25" s="28"/>
      <c r="Q25" s="19"/>
      <c r="R25" s="19"/>
      <c r="S25" s="19"/>
    </row>
    <row r="26" spans="1:26" x14ac:dyDescent="0.2">
      <c r="A26" s="67"/>
      <c r="B26" s="67"/>
      <c r="C26" s="67"/>
      <c r="D26" s="67"/>
      <c r="E26" s="85"/>
      <c r="F26" s="85"/>
      <c r="H26" s="82" t="s">
        <v>55</v>
      </c>
      <c r="I26" s="82"/>
      <c r="J26" s="82"/>
      <c r="K26" s="82"/>
      <c r="L26" s="82"/>
      <c r="M26" s="82"/>
      <c r="N26" s="27"/>
      <c r="O26" s="27"/>
      <c r="P26" s="28"/>
      <c r="Q26" s="19"/>
      <c r="R26" s="19"/>
      <c r="S26" s="19"/>
    </row>
    <row r="27" spans="1:26" x14ac:dyDescent="0.2">
      <c r="A27" s="67"/>
      <c r="B27" s="67"/>
      <c r="C27" s="67"/>
      <c r="D27" s="67"/>
      <c r="E27" s="85"/>
      <c r="F27" s="85"/>
      <c r="H27" s="9" t="s">
        <v>43</v>
      </c>
      <c r="I27" s="9" t="s">
        <v>27</v>
      </c>
      <c r="J27" s="9" t="s">
        <v>28</v>
      </c>
      <c r="K27" s="9" t="s">
        <v>45</v>
      </c>
      <c r="L27" s="9" t="s">
        <v>46</v>
      </c>
      <c r="M27" s="18" t="s">
        <v>36</v>
      </c>
      <c r="N27" s="27"/>
      <c r="O27" s="27"/>
      <c r="P27" s="19"/>
      <c r="Q27" s="19"/>
      <c r="R27" s="19"/>
      <c r="S27" s="19"/>
      <c r="T27" s="28"/>
      <c r="U27" s="28"/>
      <c r="V27" s="28"/>
      <c r="W27" s="28"/>
      <c r="X27" s="28"/>
      <c r="Y27" s="28"/>
      <c r="Z27" s="28"/>
    </row>
    <row r="28" spans="1:26" x14ac:dyDescent="0.2">
      <c r="A28" s="8"/>
      <c r="B28" s="8"/>
      <c r="C28" s="8"/>
      <c r="D28" s="8"/>
      <c r="E28" s="8"/>
      <c r="F28" s="8"/>
      <c r="H28" s="45">
        <v>1</v>
      </c>
      <c r="I28" s="42">
        <f>150/$I$12</f>
        <v>0.46875</v>
      </c>
      <c r="J28" s="42">
        <f>100/I$12</f>
        <v>0.3125</v>
      </c>
      <c r="K28" s="43">
        <v>44</v>
      </c>
      <c r="L28" s="43">
        <v>71</v>
      </c>
      <c r="M28" s="46">
        <f>K28/L28</f>
        <v>0.61971830985915488</v>
      </c>
      <c r="N28" s="28"/>
      <c r="O28" s="28"/>
      <c r="P28" s="31"/>
      <c r="Q28" s="31"/>
      <c r="R28" s="31"/>
      <c r="S28" s="31"/>
      <c r="T28" s="28"/>
      <c r="U28" s="28"/>
      <c r="V28" s="28"/>
      <c r="W28" s="28"/>
      <c r="X28" s="28"/>
      <c r="Y28" s="28"/>
      <c r="Z28" s="28"/>
    </row>
    <row r="29" spans="1:26" x14ac:dyDescent="0.2">
      <c r="A29" s="8"/>
      <c r="B29" s="8"/>
      <c r="C29" s="8"/>
      <c r="D29" s="8"/>
      <c r="E29" s="8"/>
      <c r="F29" s="8"/>
      <c r="H29" s="10">
        <v>2</v>
      </c>
      <c r="I29" s="14">
        <f>155/$I$12</f>
        <v>0.484375</v>
      </c>
      <c r="J29" s="14">
        <f>105/I$12</f>
        <v>0.328125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10">
        <v>3</v>
      </c>
      <c r="I30" s="14">
        <f>160/$I$12</f>
        <v>0.5</v>
      </c>
      <c r="J30" s="14">
        <f>110/I$12</f>
        <v>0.34375</v>
      </c>
      <c r="K30" s="39"/>
      <c r="L30" s="39"/>
      <c r="M30" s="30" t="e">
        <f>K30/L30</f>
        <v>#DIV/0!</v>
      </c>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58</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61.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42</v>
      </c>
      <c r="B36" s="69"/>
      <c r="C36" s="69"/>
      <c r="D36" s="69"/>
      <c r="E36" s="4" t="s">
        <v>31</v>
      </c>
      <c r="F36" s="4" t="s">
        <v>26</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32</v>
      </c>
      <c r="F37" s="4" t="s">
        <v>26</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25</v>
      </c>
      <c r="F38" s="4" t="s">
        <v>35</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29</v>
      </c>
      <c r="B43" s="68"/>
      <c r="C43" s="68"/>
      <c r="D43" s="68"/>
      <c r="E43" s="68" t="s">
        <v>23</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20:M20"/>
    <mergeCell ref="H26:M26"/>
    <mergeCell ref="H13:M13"/>
    <mergeCell ref="A1:F1"/>
    <mergeCell ref="A2:F3"/>
    <mergeCell ref="A4:F4"/>
    <mergeCell ref="A5:F5"/>
    <mergeCell ref="A6:F6"/>
    <mergeCell ref="A7:F7"/>
    <mergeCell ref="A38:D38"/>
    <mergeCell ref="A8:C8"/>
    <mergeCell ref="E8:E9"/>
    <mergeCell ref="F8:F9"/>
    <mergeCell ref="A9:C9"/>
    <mergeCell ref="A10:C10"/>
    <mergeCell ref="D11:D12"/>
    <mergeCell ref="E11:E12"/>
    <mergeCell ref="F11:F12"/>
    <mergeCell ref="A14:D27"/>
    <mergeCell ref="E14:F27"/>
    <mergeCell ref="A34:F35"/>
    <mergeCell ref="A36:D36"/>
    <mergeCell ref="A37:D37"/>
    <mergeCell ref="A39:F39"/>
    <mergeCell ref="A40:D42"/>
    <mergeCell ref="E40:F42"/>
    <mergeCell ref="A43:D43"/>
    <mergeCell ref="E43:F43"/>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11" workbookViewId="0">
      <selection activeCell="L34" sqref="L34"/>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6" t="s">
        <v>1</v>
      </c>
      <c r="B2" s="77"/>
      <c r="C2" s="77"/>
      <c r="D2" s="77"/>
      <c r="E2" s="77"/>
      <c r="F2" s="78"/>
    </row>
    <row r="3" spans="1:26" x14ac:dyDescent="0.2">
      <c r="A3" s="79"/>
      <c r="B3" s="80"/>
      <c r="C3" s="80"/>
      <c r="D3" s="80"/>
      <c r="E3" s="80"/>
      <c r="F3" s="81"/>
    </row>
    <row r="4" spans="1:26" x14ac:dyDescent="0.2">
      <c r="A4" s="69" t="s">
        <v>37</v>
      </c>
      <c r="B4" s="69"/>
      <c r="C4" s="69"/>
      <c r="D4" s="69"/>
      <c r="E4" s="69"/>
      <c r="F4" s="69"/>
    </row>
    <row r="5" spans="1:26" ht="55.5" customHeight="1" x14ac:dyDescent="0.2">
      <c r="A5" s="69" t="s">
        <v>38</v>
      </c>
      <c r="B5" s="73"/>
      <c r="C5" s="73"/>
      <c r="D5" s="73"/>
      <c r="E5" s="73"/>
      <c r="F5" s="73"/>
      <c r="G5" s="3"/>
      <c r="H5" s="3"/>
      <c r="I5" s="3"/>
      <c r="J5" s="3"/>
      <c r="K5" s="3"/>
      <c r="L5" s="3"/>
      <c r="M5" s="17"/>
      <c r="N5" s="3"/>
      <c r="O5" s="3"/>
      <c r="P5" s="17"/>
      <c r="Q5" s="17"/>
      <c r="R5" s="17"/>
      <c r="S5" s="17"/>
    </row>
    <row r="6" spans="1:26" x14ac:dyDescent="0.2">
      <c r="A6" s="74" t="s">
        <v>39</v>
      </c>
      <c r="B6" s="75"/>
      <c r="C6" s="75"/>
      <c r="D6" s="75"/>
      <c r="E6" s="75"/>
      <c r="F6" s="7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40</v>
      </c>
      <c r="E8" s="63" t="s">
        <v>12</v>
      </c>
      <c r="F8" s="65" t="s">
        <v>41</v>
      </c>
    </row>
    <row r="9" spans="1:26" x14ac:dyDescent="0.2">
      <c r="A9" s="60" t="s">
        <v>11</v>
      </c>
      <c r="B9" s="61"/>
      <c r="C9" s="62"/>
      <c r="D9" s="7" t="s">
        <v>40</v>
      </c>
      <c r="E9" s="64"/>
      <c r="F9" s="66"/>
    </row>
    <row r="10" spans="1:26" ht="25.5" x14ac:dyDescent="0.2">
      <c r="A10" s="59" t="s">
        <v>3</v>
      </c>
      <c r="B10" s="59"/>
      <c r="C10" s="59"/>
      <c r="D10" s="5" t="s">
        <v>10</v>
      </c>
      <c r="E10" s="5" t="s">
        <v>4</v>
      </c>
      <c r="F10" s="5" t="s">
        <v>5</v>
      </c>
      <c r="W10" s="25"/>
      <c r="X10" s="25"/>
      <c r="Y10" s="25"/>
      <c r="Z10" s="25"/>
    </row>
    <row r="11" spans="1:26" x14ac:dyDescent="0.2">
      <c r="A11" s="6" t="s">
        <v>24</v>
      </c>
      <c r="B11" s="6" t="s">
        <v>6</v>
      </c>
      <c r="C11" s="6" t="s">
        <v>21</v>
      </c>
      <c r="D11" s="54"/>
      <c r="E11" s="57" t="s">
        <v>48</v>
      </c>
      <c r="F11" s="55" t="s">
        <v>47</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3" t="s">
        <v>56</v>
      </c>
      <c r="I13" s="84"/>
      <c r="J13" s="84"/>
      <c r="K13" s="84"/>
      <c r="L13" s="84"/>
      <c r="M13" s="84"/>
    </row>
    <row r="14" spans="1:26" x14ac:dyDescent="0.2">
      <c r="A14" s="67"/>
      <c r="B14" s="67"/>
      <c r="C14" s="67"/>
      <c r="D14" s="67"/>
      <c r="E14" s="85"/>
      <c r="F14" s="85"/>
      <c r="H14" s="9" t="s">
        <v>43</v>
      </c>
      <c r="I14" s="9" t="s">
        <v>27</v>
      </c>
      <c r="J14" s="9" t="s">
        <v>28</v>
      </c>
      <c r="K14" s="9" t="s">
        <v>45</v>
      </c>
      <c r="L14" s="9" t="s">
        <v>46</v>
      </c>
      <c r="M14" s="18" t="s">
        <v>36</v>
      </c>
      <c r="N14" s="9" t="s">
        <v>45</v>
      </c>
      <c r="O14" s="9" t="s">
        <v>46</v>
      </c>
      <c r="P14" s="18" t="s">
        <v>44</v>
      </c>
      <c r="Q14" s="18" t="s">
        <v>13</v>
      </c>
      <c r="R14" s="18" t="s">
        <v>22</v>
      </c>
      <c r="S14" s="18" t="s">
        <v>3</v>
      </c>
    </row>
    <row r="15" spans="1:26" x14ac:dyDescent="0.2">
      <c r="A15" s="67"/>
      <c r="B15" s="67"/>
      <c r="C15" s="67"/>
      <c r="D15" s="67"/>
      <c r="E15" s="85"/>
      <c r="F15" s="85"/>
      <c r="H15" s="45">
        <v>1</v>
      </c>
      <c r="I15" s="42">
        <f>150/$I$12</f>
        <v>0.46875</v>
      </c>
      <c r="J15" s="42">
        <f>100/I$12</f>
        <v>0.3125</v>
      </c>
      <c r="K15" s="43">
        <v>9</v>
      </c>
      <c r="L15" s="43">
        <v>93</v>
      </c>
      <c r="M15" s="46">
        <f>K15/L15</f>
        <v>9.6774193548387094E-2</v>
      </c>
      <c r="N15" s="14"/>
      <c r="O15" s="14"/>
      <c r="P15" s="30" t="e">
        <f>N15/O15</f>
        <v>#DIV/0!</v>
      </c>
      <c r="Q15" s="12">
        <v>0.3</v>
      </c>
      <c r="R15" s="12">
        <v>0.15</v>
      </c>
      <c r="S15" s="12">
        <v>0.1</v>
      </c>
    </row>
    <row r="16" spans="1:26" x14ac:dyDescent="0.2">
      <c r="A16" s="67"/>
      <c r="B16" s="67"/>
      <c r="C16" s="67"/>
      <c r="D16" s="67"/>
      <c r="E16" s="85"/>
      <c r="F16" s="85"/>
      <c r="H16" s="10">
        <v>2</v>
      </c>
      <c r="I16" s="14">
        <f>155/$I$12</f>
        <v>0.484375</v>
      </c>
      <c r="J16" s="14">
        <f>105/I$12</f>
        <v>0.328125</v>
      </c>
      <c r="K16" s="39"/>
      <c r="L16" s="39"/>
      <c r="M16" s="30" t="e">
        <f>K16/L16</f>
        <v>#DIV/0!</v>
      </c>
      <c r="N16" s="14"/>
      <c r="O16" s="14"/>
      <c r="P16" s="30" t="e">
        <f>N16/O16</f>
        <v>#DIV/0!</v>
      </c>
      <c r="Q16" s="12">
        <v>0.3</v>
      </c>
      <c r="R16" s="12">
        <v>0.15</v>
      </c>
      <c r="S16" s="12">
        <v>0.1</v>
      </c>
    </row>
    <row r="17" spans="1:26" x14ac:dyDescent="0.2">
      <c r="A17" s="67"/>
      <c r="B17" s="67"/>
      <c r="C17" s="67"/>
      <c r="D17" s="67"/>
      <c r="E17" s="85"/>
      <c r="F17" s="85"/>
      <c r="H17" s="10">
        <v>3</v>
      </c>
      <c r="I17" s="14">
        <f>160/$I$12</f>
        <v>0.5</v>
      </c>
      <c r="J17" s="14">
        <f>110/I$12</f>
        <v>0.34375</v>
      </c>
      <c r="K17" s="39"/>
      <c r="L17" s="39"/>
      <c r="M17" s="30" t="e">
        <f>K17/L17</f>
        <v>#DIV/0!</v>
      </c>
      <c r="N17" s="14"/>
      <c r="O17" s="14"/>
      <c r="P17" s="30" t="e">
        <f>N17/O17</f>
        <v>#DIV/0!</v>
      </c>
      <c r="Q17" s="12">
        <v>0.3</v>
      </c>
      <c r="R17" s="12">
        <v>0.15</v>
      </c>
      <c r="S17" s="12">
        <v>0.1</v>
      </c>
    </row>
    <row r="18" spans="1:26" x14ac:dyDescent="0.2">
      <c r="A18" s="67"/>
      <c r="B18" s="67"/>
      <c r="C18" s="67"/>
      <c r="D18" s="67"/>
      <c r="E18" s="85"/>
      <c r="F18" s="85"/>
      <c r="H18" s="26"/>
      <c r="I18" s="27">
        <f>165/$I$12</f>
        <v>0.515625</v>
      </c>
      <c r="J18" s="27">
        <f>115/I$12</f>
        <v>0.359375</v>
      </c>
      <c r="K18" s="27"/>
      <c r="L18" s="27"/>
      <c r="M18" s="28"/>
      <c r="N18" s="27"/>
      <c r="O18" s="27"/>
      <c r="P18" s="28"/>
      <c r="Q18" s="19"/>
      <c r="R18" s="19"/>
      <c r="S18" s="19"/>
    </row>
    <row r="19" spans="1:26" x14ac:dyDescent="0.2">
      <c r="A19" s="67"/>
      <c r="B19" s="67"/>
      <c r="C19" s="67"/>
      <c r="D19" s="67"/>
      <c r="E19" s="85"/>
      <c r="F19" s="85"/>
      <c r="H19" s="26"/>
      <c r="I19" s="27"/>
      <c r="J19" s="27"/>
      <c r="K19" s="27"/>
      <c r="L19" s="27"/>
      <c r="M19" s="28"/>
      <c r="N19" s="27"/>
      <c r="O19" s="27"/>
      <c r="P19" s="28"/>
      <c r="Q19" s="19"/>
      <c r="R19" s="19"/>
      <c r="S19" s="19"/>
    </row>
    <row r="20" spans="1:26" x14ac:dyDescent="0.2">
      <c r="A20" s="67"/>
      <c r="B20" s="67"/>
      <c r="C20" s="67"/>
      <c r="D20" s="67"/>
      <c r="E20" s="85"/>
      <c r="F20" s="85"/>
      <c r="H20" s="82" t="s">
        <v>54</v>
      </c>
      <c r="I20" s="82"/>
      <c r="J20" s="82"/>
      <c r="K20" s="82"/>
      <c r="L20" s="82"/>
      <c r="M20" s="82"/>
      <c r="N20" s="27"/>
      <c r="O20" s="27"/>
      <c r="P20" s="28"/>
      <c r="Q20" s="19"/>
      <c r="R20" s="19"/>
      <c r="S20" s="19"/>
    </row>
    <row r="21" spans="1:26" x14ac:dyDescent="0.2">
      <c r="A21" s="67"/>
      <c r="B21" s="67"/>
      <c r="C21" s="67"/>
      <c r="D21" s="67"/>
      <c r="E21" s="85"/>
      <c r="F21" s="85"/>
      <c r="H21" s="9" t="s">
        <v>43</v>
      </c>
      <c r="I21" s="9" t="s">
        <v>27</v>
      </c>
      <c r="J21" s="9" t="s">
        <v>28</v>
      </c>
      <c r="K21" s="9" t="s">
        <v>45</v>
      </c>
      <c r="L21" s="9" t="s">
        <v>46</v>
      </c>
      <c r="M21" s="18" t="s">
        <v>36</v>
      </c>
      <c r="N21" s="27"/>
      <c r="O21" s="27"/>
      <c r="P21" s="28"/>
      <c r="Q21" s="19"/>
      <c r="R21" s="19"/>
      <c r="S21" s="19"/>
    </row>
    <row r="22" spans="1:26" x14ac:dyDescent="0.2">
      <c r="A22" s="67"/>
      <c r="B22" s="67"/>
      <c r="C22" s="67"/>
      <c r="D22" s="67"/>
      <c r="E22" s="85"/>
      <c r="F22" s="85"/>
      <c r="H22" s="45">
        <v>1</v>
      </c>
      <c r="I22" s="42">
        <f>150/$I$12</f>
        <v>0.46875</v>
      </c>
      <c r="J22" s="42">
        <f>100/I$12</f>
        <v>0.3125</v>
      </c>
      <c r="K22" s="43">
        <v>22</v>
      </c>
      <c r="L22" s="43">
        <v>93</v>
      </c>
      <c r="M22" s="46">
        <f>K22/L22</f>
        <v>0.23655913978494625</v>
      </c>
      <c r="N22" s="27"/>
      <c r="O22" s="27"/>
      <c r="P22" s="28"/>
      <c r="Q22" s="19"/>
      <c r="R22" s="19"/>
      <c r="S22" s="19"/>
    </row>
    <row r="23" spans="1:26" x14ac:dyDescent="0.2">
      <c r="A23" s="67"/>
      <c r="B23" s="67"/>
      <c r="C23" s="67"/>
      <c r="D23" s="67"/>
      <c r="E23" s="85"/>
      <c r="F23" s="85"/>
      <c r="H23" s="10">
        <v>2</v>
      </c>
      <c r="I23" s="14">
        <f>155/$I$12</f>
        <v>0.484375</v>
      </c>
      <c r="J23" s="14">
        <f>105/I$12</f>
        <v>0.328125</v>
      </c>
      <c r="K23" s="39"/>
      <c r="L23" s="39"/>
      <c r="M23" s="30" t="e">
        <f>K23/L23</f>
        <v>#DIV/0!</v>
      </c>
      <c r="N23" s="27"/>
      <c r="O23" s="27"/>
      <c r="P23" s="28"/>
      <c r="Q23" s="19"/>
      <c r="R23" s="19"/>
      <c r="S23" s="19"/>
    </row>
    <row r="24" spans="1:26" x14ac:dyDescent="0.2">
      <c r="A24" s="67"/>
      <c r="B24" s="67"/>
      <c r="C24" s="67"/>
      <c r="D24" s="67"/>
      <c r="E24" s="85"/>
      <c r="F24" s="85"/>
      <c r="H24" s="10">
        <v>3</v>
      </c>
      <c r="I24" s="14">
        <f>160/$I$12</f>
        <v>0.5</v>
      </c>
      <c r="J24" s="14">
        <f>110/I$12</f>
        <v>0.34375</v>
      </c>
      <c r="K24" s="39"/>
      <c r="L24" s="39"/>
      <c r="M24" s="30" t="e">
        <f>K24/L24</f>
        <v>#DIV/0!</v>
      </c>
      <c r="N24" s="27"/>
      <c r="O24" s="27"/>
      <c r="P24" s="29"/>
      <c r="Q24" s="19"/>
      <c r="R24" s="19"/>
      <c r="S24" s="19"/>
    </row>
    <row r="25" spans="1:26" x14ac:dyDescent="0.2">
      <c r="A25" s="67"/>
      <c r="B25" s="67"/>
      <c r="C25" s="67"/>
      <c r="D25" s="67"/>
      <c r="E25" s="85"/>
      <c r="F25" s="85"/>
      <c r="H25" s="26"/>
      <c r="I25" s="27"/>
      <c r="J25" s="27"/>
      <c r="K25" s="27"/>
      <c r="L25" s="27"/>
      <c r="M25" s="29"/>
      <c r="N25" s="27"/>
      <c r="O25" s="27"/>
      <c r="P25" s="28"/>
      <c r="Q25" s="19"/>
      <c r="R25" s="19"/>
      <c r="S25" s="19"/>
    </row>
    <row r="26" spans="1:26" x14ac:dyDescent="0.2">
      <c r="A26" s="67"/>
      <c r="B26" s="67"/>
      <c r="C26" s="67"/>
      <c r="D26" s="67"/>
      <c r="E26" s="85"/>
      <c r="F26" s="85"/>
      <c r="H26" s="82" t="s">
        <v>55</v>
      </c>
      <c r="I26" s="82"/>
      <c r="J26" s="82"/>
      <c r="K26" s="82"/>
      <c r="L26" s="82"/>
      <c r="M26" s="82"/>
      <c r="N26" s="27"/>
      <c r="O26" s="27"/>
      <c r="P26" s="28"/>
      <c r="Q26" s="19"/>
      <c r="R26" s="19"/>
      <c r="S26" s="19"/>
    </row>
    <row r="27" spans="1:26" x14ac:dyDescent="0.2">
      <c r="A27" s="67"/>
      <c r="B27" s="67"/>
      <c r="C27" s="67"/>
      <c r="D27" s="67"/>
      <c r="E27" s="85"/>
      <c r="F27" s="85"/>
      <c r="H27" s="9" t="s">
        <v>43</v>
      </c>
      <c r="I27" s="9" t="s">
        <v>27</v>
      </c>
      <c r="J27" s="9" t="s">
        <v>28</v>
      </c>
      <c r="K27" s="9" t="s">
        <v>45</v>
      </c>
      <c r="L27" s="9" t="s">
        <v>46</v>
      </c>
      <c r="M27" s="18" t="s">
        <v>36</v>
      </c>
      <c r="N27" s="27"/>
      <c r="O27" s="27"/>
      <c r="P27" s="19"/>
      <c r="Q27" s="19"/>
      <c r="R27" s="19"/>
      <c r="S27" s="19"/>
      <c r="T27" s="28"/>
      <c r="U27" s="28"/>
      <c r="V27" s="28"/>
      <c r="W27" s="28"/>
      <c r="X27" s="28"/>
      <c r="Y27" s="28"/>
      <c r="Z27" s="28"/>
    </row>
    <row r="28" spans="1:26" x14ac:dyDescent="0.2">
      <c r="A28" s="8"/>
      <c r="B28" s="8"/>
      <c r="C28" s="8"/>
      <c r="D28" s="8"/>
      <c r="E28" s="8"/>
      <c r="F28" s="8"/>
      <c r="H28" s="45">
        <v>1</v>
      </c>
      <c r="I28" s="42">
        <f>150/$I$12</f>
        <v>0.46875</v>
      </c>
      <c r="J28" s="42">
        <f>100/I$12</f>
        <v>0.3125</v>
      </c>
      <c r="K28" s="43">
        <v>49</v>
      </c>
      <c r="L28" s="43">
        <v>93</v>
      </c>
      <c r="M28" s="46">
        <f>K28/L28</f>
        <v>0.5268817204301075</v>
      </c>
      <c r="N28" s="28"/>
      <c r="O28" s="28"/>
      <c r="P28" s="31"/>
      <c r="Q28" s="31"/>
      <c r="R28" s="31"/>
      <c r="S28" s="31"/>
      <c r="T28" s="28"/>
      <c r="U28" s="28"/>
      <c r="V28" s="28"/>
      <c r="W28" s="28"/>
      <c r="X28" s="28"/>
      <c r="Y28" s="28"/>
      <c r="Z28" s="28"/>
    </row>
    <row r="29" spans="1:26" x14ac:dyDescent="0.2">
      <c r="A29" s="8"/>
      <c r="B29" s="8"/>
      <c r="C29" s="8"/>
      <c r="D29" s="8"/>
      <c r="E29" s="8"/>
      <c r="F29" s="8"/>
      <c r="H29" s="10">
        <v>2</v>
      </c>
      <c r="I29" s="14">
        <f>155/$I$12</f>
        <v>0.484375</v>
      </c>
      <c r="J29" s="14">
        <f>105/I$12</f>
        <v>0.328125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10">
        <v>3</v>
      </c>
      <c r="I30" s="14">
        <f>160/$I$12</f>
        <v>0.5</v>
      </c>
      <c r="J30" s="14">
        <f>110/I$12</f>
        <v>0.34375</v>
      </c>
      <c r="K30" s="39"/>
      <c r="L30" s="39"/>
      <c r="M30" s="30" t="e">
        <f>K30/L30</f>
        <v>#DIV/0!</v>
      </c>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59</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61.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42</v>
      </c>
      <c r="B36" s="69"/>
      <c r="C36" s="69"/>
      <c r="D36" s="69"/>
      <c r="E36" s="4" t="s">
        <v>31</v>
      </c>
      <c r="F36" s="4" t="s">
        <v>26</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32</v>
      </c>
      <c r="F37" s="4" t="s">
        <v>26</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25</v>
      </c>
      <c r="F38" s="4" t="s">
        <v>35</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29</v>
      </c>
      <c r="B43" s="68"/>
      <c r="C43" s="68"/>
      <c r="D43" s="68"/>
      <c r="E43" s="68" t="s">
        <v>23</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20:M20"/>
    <mergeCell ref="H26:M26"/>
    <mergeCell ref="H13:M13"/>
    <mergeCell ref="A1:F1"/>
    <mergeCell ref="A2:F3"/>
    <mergeCell ref="A4:F4"/>
    <mergeCell ref="A5:F5"/>
    <mergeCell ref="A6:F6"/>
    <mergeCell ref="A7:F7"/>
    <mergeCell ref="A38:D38"/>
    <mergeCell ref="A8:C8"/>
    <mergeCell ref="E8:E9"/>
    <mergeCell ref="F8:F9"/>
    <mergeCell ref="A9:C9"/>
    <mergeCell ref="A10:C10"/>
    <mergeCell ref="D11:D12"/>
    <mergeCell ref="E11:E12"/>
    <mergeCell ref="F11:F12"/>
    <mergeCell ref="A14:D27"/>
    <mergeCell ref="E14:F27"/>
    <mergeCell ref="A34:F35"/>
    <mergeCell ref="A36:D36"/>
    <mergeCell ref="A37:D37"/>
    <mergeCell ref="A39:F39"/>
    <mergeCell ref="A40:D42"/>
    <mergeCell ref="E40:F42"/>
    <mergeCell ref="A43:D43"/>
    <mergeCell ref="E43:F43"/>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abSelected="1" topLeftCell="A11" workbookViewId="0">
      <selection activeCell="L19" sqref="L19"/>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6" t="s">
        <v>1</v>
      </c>
      <c r="B2" s="77"/>
      <c r="C2" s="77"/>
      <c r="D2" s="77"/>
      <c r="E2" s="77"/>
      <c r="F2" s="78"/>
    </row>
    <row r="3" spans="1:26" x14ac:dyDescent="0.2">
      <c r="A3" s="79"/>
      <c r="B3" s="80"/>
      <c r="C3" s="80"/>
      <c r="D3" s="80"/>
      <c r="E3" s="80"/>
      <c r="F3" s="81"/>
    </row>
    <row r="4" spans="1:26" x14ac:dyDescent="0.2">
      <c r="A4" s="69" t="s">
        <v>37</v>
      </c>
      <c r="B4" s="69"/>
      <c r="C4" s="69"/>
      <c r="D4" s="69"/>
      <c r="E4" s="69"/>
      <c r="F4" s="69"/>
    </row>
    <row r="5" spans="1:26" ht="55.5" customHeight="1" x14ac:dyDescent="0.2">
      <c r="A5" s="69" t="s">
        <v>38</v>
      </c>
      <c r="B5" s="73"/>
      <c r="C5" s="73"/>
      <c r="D5" s="73"/>
      <c r="E5" s="73"/>
      <c r="F5" s="73"/>
      <c r="G5" s="3"/>
      <c r="H5" s="3"/>
      <c r="I5" s="3"/>
      <c r="J5" s="3"/>
      <c r="K5" s="3"/>
      <c r="L5" s="3"/>
      <c r="M5" s="17"/>
      <c r="N5" s="3"/>
      <c r="O5" s="3"/>
      <c r="P5" s="17"/>
      <c r="Q5" s="17"/>
      <c r="R5" s="17"/>
      <c r="S5" s="17"/>
    </row>
    <row r="6" spans="1:26" x14ac:dyDescent="0.2">
      <c r="A6" s="74" t="s">
        <v>39</v>
      </c>
      <c r="B6" s="75"/>
      <c r="C6" s="75"/>
      <c r="D6" s="75"/>
      <c r="E6" s="75"/>
      <c r="F6" s="7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40</v>
      </c>
      <c r="E8" s="63" t="s">
        <v>12</v>
      </c>
      <c r="F8" s="65" t="s">
        <v>41</v>
      </c>
    </row>
    <row r="9" spans="1:26" x14ac:dyDescent="0.2">
      <c r="A9" s="60" t="s">
        <v>11</v>
      </c>
      <c r="B9" s="61"/>
      <c r="C9" s="62"/>
      <c r="D9" s="7" t="s">
        <v>40</v>
      </c>
      <c r="E9" s="64"/>
      <c r="F9" s="66"/>
    </row>
    <row r="10" spans="1:26" ht="25.5" x14ac:dyDescent="0.2">
      <c r="A10" s="59" t="s">
        <v>3</v>
      </c>
      <c r="B10" s="59"/>
      <c r="C10" s="59"/>
      <c r="D10" s="5" t="s">
        <v>10</v>
      </c>
      <c r="E10" s="5" t="s">
        <v>4</v>
      </c>
      <c r="F10" s="5" t="s">
        <v>5</v>
      </c>
      <c r="W10" s="25"/>
      <c r="X10" s="25"/>
      <c r="Y10" s="25"/>
      <c r="Z10" s="25"/>
    </row>
    <row r="11" spans="1:26" x14ac:dyDescent="0.2">
      <c r="A11" s="6" t="s">
        <v>24</v>
      </c>
      <c r="B11" s="6" t="s">
        <v>6</v>
      </c>
      <c r="C11" s="6" t="s">
        <v>21</v>
      </c>
      <c r="D11" s="54"/>
      <c r="E11" s="57" t="s">
        <v>48</v>
      </c>
      <c r="F11" s="55" t="s">
        <v>47</v>
      </c>
      <c r="W11" s="25"/>
      <c r="X11" s="25"/>
      <c r="Y11" s="25"/>
      <c r="Z11" s="25"/>
    </row>
    <row r="12" spans="1:26" ht="32.25" customHeight="1" x14ac:dyDescent="0.2">
      <c r="A12" s="48"/>
      <c r="B12" s="21"/>
      <c r="C12" s="20"/>
      <c r="D12" s="54"/>
      <c r="E12" s="58"/>
      <c r="F12" s="56"/>
      <c r="I12">
        <v>320</v>
      </c>
      <c r="W12" s="25"/>
      <c r="X12" s="25"/>
      <c r="Y12" s="25"/>
      <c r="Z12" s="25"/>
    </row>
    <row r="13" spans="1:26" ht="13.5" thickBot="1" x14ac:dyDescent="0.25">
      <c r="A13" s="13"/>
      <c r="H13" s="83" t="s">
        <v>56</v>
      </c>
      <c r="I13" s="84"/>
      <c r="J13" s="84"/>
      <c r="K13" s="84"/>
      <c r="L13" s="84"/>
      <c r="M13" s="84"/>
    </row>
    <row r="14" spans="1:26" x14ac:dyDescent="0.2">
      <c r="A14" s="86"/>
      <c r="B14" s="87"/>
      <c r="C14" s="87"/>
      <c r="D14" s="87"/>
      <c r="E14" s="87"/>
      <c r="F14" s="88"/>
      <c r="H14" s="9" t="s">
        <v>43</v>
      </c>
      <c r="I14" s="9" t="s">
        <v>27</v>
      </c>
      <c r="J14" s="9" t="s">
        <v>28</v>
      </c>
      <c r="K14" s="9" t="s">
        <v>45</v>
      </c>
      <c r="L14" s="9" t="s">
        <v>46</v>
      </c>
      <c r="M14" s="18" t="s">
        <v>36</v>
      </c>
      <c r="N14" s="9" t="s">
        <v>45</v>
      </c>
      <c r="O14" s="9" t="s">
        <v>46</v>
      </c>
      <c r="P14" s="18" t="s">
        <v>44</v>
      </c>
      <c r="Q14" s="18" t="s">
        <v>13</v>
      </c>
      <c r="R14" s="18" t="s">
        <v>22</v>
      </c>
      <c r="S14" s="18" t="s">
        <v>3</v>
      </c>
    </row>
    <row r="15" spans="1:26" x14ac:dyDescent="0.2">
      <c r="A15" s="89"/>
      <c r="B15" s="90"/>
      <c r="C15" s="90"/>
      <c r="D15" s="90"/>
      <c r="E15" s="90"/>
      <c r="F15" s="91"/>
      <c r="H15" s="47">
        <v>1</v>
      </c>
      <c r="I15" s="42">
        <f>150/$I$12</f>
        <v>0.46875</v>
      </c>
      <c r="J15" s="42">
        <f>100/I$12</f>
        <v>0.3125</v>
      </c>
      <c r="K15" s="43">
        <f>PK!K15+Kinder!K15+Primero!K15</f>
        <v>21</v>
      </c>
      <c r="L15" s="43">
        <f>PK!L15+Kinder!L15+Primero!L15</f>
        <v>242</v>
      </c>
      <c r="M15" s="46">
        <f>K15/L15</f>
        <v>8.6776859504132234E-2</v>
      </c>
      <c r="N15" s="14"/>
      <c r="O15" s="14"/>
      <c r="P15" s="30" t="e">
        <f>N15/O15</f>
        <v>#DIV/0!</v>
      </c>
      <c r="Q15" s="12">
        <v>0.3</v>
      </c>
      <c r="R15" s="12">
        <v>0.15</v>
      </c>
      <c r="S15" s="12">
        <v>0.1</v>
      </c>
    </row>
    <row r="16" spans="1:26" x14ac:dyDescent="0.2">
      <c r="A16" s="89"/>
      <c r="B16" s="90"/>
      <c r="C16" s="90"/>
      <c r="D16" s="90"/>
      <c r="E16" s="90"/>
      <c r="F16" s="91"/>
      <c r="H16" s="9">
        <v>2</v>
      </c>
      <c r="I16" s="14">
        <f>155/$I$12</f>
        <v>0.484375</v>
      </c>
      <c r="J16" s="14">
        <f>105/I$12</f>
        <v>0.328125</v>
      </c>
      <c r="K16" s="39">
        <f>PK!K16+Kinder!K16+Primero!K16</f>
        <v>0</v>
      </c>
      <c r="L16" s="39">
        <f>PK!L16+Kinder!L16+Primero!L16</f>
        <v>0</v>
      </c>
      <c r="M16" s="30" t="e">
        <f>K16/L16</f>
        <v>#DIV/0!</v>
      </c>
      <c r="N16" s="14"/>
      <c r="O16" s="14"/>
      <c r="P16" s="30" t="e">
        <f>N16/O16</f>
        <v>#DIV/0!</v>
      </c>
      <c r="Q16" s="12">
        <v>0.3</v>
      </c>
      <c r="R16" s="12">
        <v>0.15</v>
      </c>
      <c r="S16" s="12">
        <v>0.1</v>
      </c>
    </row>
    <row r="17" spans="1:26" x14ac:dyDescent="0.2">
      <c r="A17" s="89"/>
      <c r="B17" s="90"/>
      <c r="C17" s="90"/>
      <c r="D17" s="90"/>
      <c r="E17" s="90"/>
      <c r="F17" s="91"/>
      <c r="H17" s="9">
        <v>3</v>
      </c>
      <c r="I17" s="14">
        <f>160/$I$12</f>
        <v>0.5</v>
      </c>
      <c r="J17" s="14">
        <f>110/I$12</f>
        <v>0.34375</v>
      </c>
      <c r="K17" s="39">
        <f>PK!K17+Kinder!K17+Primero!K17</f>
        <v>0</v>
      </c>
      <c r="L17" s="39">
        <f>PK!L17+Kinder!L17+Primero!L17</f>
        <v>0</v>
      </c>
      <c r="M17" s="30" t="e">
        <f>K17/L17</f>
        <v>#DIV/0!</v>
      </c>
      <c r="N17" s="14"/>
      <c r="O17" s="14"/>
      <c r="P17" s="30" t="e">
        <f>N17/O17</f>
        <v>#DIV/0!</v>
      </c>
      <c r="Q17" s="12">
        <v>0.3</v>
      </c>
      <c r="R17" s="12">
        <v>0.15</v>
      </c>
      <c r="S17" s="12">
        <v>0.1</v>
      </c>
    </row>
    <row r="18" spans="1:26" x14ac:dyDescent="0.2">
      <c r="A18" s="89"/>
      <c r="B18" s="90"/>
      <c r="C18" s="90"/>
      <c r="D18" s="90"/>
      <c r="E18" s="90"/>
      <c r="F18" s="91"/>
      <c r="H18" s="26"/>
      <c r="I18" s="27">
        <f>165/$I$12</f>
        <v>0.515625</v>
      </c>
      <c r="J18" s="27">
        <f>115/I$12</f>
        <v>0.359375</v>
      </c>
      <c r="K18" s="27"/>
      <c r="L18" s="27"/>
      <c r="M18" s="28"/>
      <c r="N18" s="27"/>
      <c r="O18" s="27"/>
      <c r="P18" s="28"/>
      <c r="Q18" s="19"/>
      <c r="R18" s="19"/>
      <c r="S18" s="19"/>
    </row>
    <row r="19" spans="1:26" x14ac:dyDescent="0.2">
      <c r="A19" s="89"/>
      <c r="B19" s="90"/>
      <c r="C19" s="90"/>
      <c r="D19" s="90"/>
      <c r="E19" s="90"/>
      <c r="F19" s="91"/>
      <c r="H19" s="26"/>
      <c r="I19" s="27"/>
      <c r="J19" s="27"/>
      <c r="K19" s="27"/>
      <c r="L19" s="27"/>
      <c r="M19" s="28"/>
      <c r="N19" s="27"/>
      <c r="O19" s="27"/>
      <c r="P19" s="28"/>
      <c r="Q19" s="19"/>
      <c r="R19" s="19"/>
      <c r="S19" s="19"/>
    </row>
    <row r="20" spans="1:26" x14ac:dyDescent="0.2">
      <c r="A20" s="89"/>
      <c r="B20" s="90"/>
      <c r="C20" s="90"/>
      <c r="D20" s="90"/>
      <c r="E20" s="90"/>
      <c r="F20" s="91"/>
      <c r="H20" s="26"/>
      <c r="I20" s="27"/>
      <c r="J20" s="27"/>
      <c r="K20" s="27"/>
      <c r="L20" s="27"/>
      <c r="M20" s="28"/>
      <c r="N20" s="27"/>
      <c r="O20" s="27"/>
      <c r="P20" s="28"/>
      <c r="Q20" s="19"/>
      <c r="R20" s="19"/>
      <c r="S20" s="19"/>
    </row>
    <row r="21" spans="1:26" x14ac:dyDescent="0.2">
      <c r="A21" s="89"/>
      <c r="B21" s="90"/>
      <c r="C21" s="90"/>
      <c r="D21" s="90"/>
      <c r="E21" s="90"/>
      <c r="F21" s="91"/>
      <c r="H21" s="82" t="s">
        <v>54</v>
      </c>
      <c r="I21" s="82"/>
      <c r="J21" s="82"/>
      <c r="K21" s="82"/>
      <c r="L21" s="82"/>
      <c r="M21" s="82"/>
      <c r="N21" s="27"/>
      <c r="O21" s="27"/>
      <c r="P21" s="28"/>
      <c r="Q21" s="19"/>
      <c r="R21" s="19"/>
      <c r="S21" s="19"/>
    </row>
    <row r="22" spans="1:26" x14ac:dyDescent="0.2">
      <c r="A22" s="89"/>
      <c r="B22" s="90"/>
      <c r="C22" s="90"/>
      <c r="D22" s="90"/>
      <c r="E22" s="90"/>
      <c r="F22" s="91"/>
      <c r="H22" s="9" t="s">
        <v>43</v>
      </c>
      <c r="I22" s="9" t="s">
        <v>27</v>
      </c>
      <c r="J22" s="9" t="s">
        <v>28</v>
      </c>
      <c r="K22" s="9" t="s">
        <v>45</v>
      </c>
      <c r="L22" s="9" t="s">
        <v>46</v>
      </c>
      <c r="M22" s="18" t="s">
        <v>36</v>
      </c>
      <c r="N22" s="27"/>
      <c r="O22" s="27"/>
      <c r="P22" s="28"/>
      <c r="Q22" s="19"/>
      <c r="R22" s="19"/>
      <c r="S22" s="19"/>
    </row>
    <row r="23" spans="1:26" x14ac:dyDescent="0.2">
      <c r="A23" s="89"/>
      <c r="B23" s="90"/>
      <c r="C23" s="90"/>
      <c r="D23" s="90"/>
      <c r="E23" s="90"/>
      <c r="F23" s="91"/>
      <c r="H23" s="45">
        <v>1</v>
      </c>
      <c r="I23" s="42">
        <f>150/$I$12</f>
        <v>0.46875</v>
      </c>
      <c r="J23" s="42">
        <f>100/I$12</f>
        <v>0.3125</v>
      </c>
      <c r="K23" s="43">
        <v>78</v>
      </c>
      <c r="L23" s="43">
        <v>242</v>
      </c>
      <c r="M23" s="46">
        <f>K23/L23</f>
        <v>0.32231404958677684</v>
      </c>
      <c r="N23" s="27"/>
      <c r="O23" s="27"/>
      <c r="P23" s="28"/>
      <c r="Q23" s="19"/>
      <c r="R23" s="19"/>
      <c r="S23" s="19"/>
    </row>
    <row r="24" spans="1:26" x14ac:dyDescent="0.2">
      <c r="A24" s="89"/>
      <c r="B24" s="90"/>
      <c r="C24" s="90"/>
      <c r="D24" s="90"/>
      <c r="E24" s="90"/>
      <c r="F24" s="91"/>
      <c r="H24" s="10">
        <v>2</v>
      </c>
      <c r="I24" s="14">
        <f>155/$I$12</f>
        <v>0.484375</v>
      </c>
      <c r="J24" s="14">
        <f>105/I$12</f>
        <v>0.328125</v>
      </c>
      <c r="K24" s="39"/>
      <c r="L24" s="39"/>
      <c r="M24" s="30" t="e">
        <f>K24/L24</f>
        <v>#DIV/0!</v>
      </c>
      <c r="N24" s="27"/>
      <c r="O24" s="27"/>
      <c r="P24" s="29"/>
      <c r="Q24" s="19"/>
      <c r="R24" s="19"/>
      <c r="S24" s="19"/>
    </row>
    <row r="25" spans="1:26" x14ac:dyDescent="0.2">
      <c r="A25" s="89"/>
      <c r="B25" s="90"/>
      <c r="C25" s="90"/>
      <c r="D25" s="90"/>
      <c r="E25" s="90"/>
      <c r="F25" s="91"/>
      <c r="H25" s="10">
        <v>3</v>
      </c>
      <c r="I25" s="14">
        <f>160/$I$12</f>
        <v>0.5</v>
      </c>
      <c r="J25" s="14">
        <f>110/I$12</f>
        <v>0.34375</v>
      </c>
      <c r="K25" s="39"/>
      <c r="L25" s="39"/>
      <c r="M25" s="30" t="e">
        <f>K25/L25</f>
        <v>#DIV/0!</v>
      </c>
      <c r="N25" s="27"/>
      <c r="O25" s="27"/>
      <c r="P25" s="28"/>
      <c r="Q25" s="19"/>
      <c r="R25" s="19"/>
      <c r="S25" s="19"/>
    </row>
    <row r="26" spans="1:26" x14ac:dyDescent="0.2">
      <c r="A26" s="89"/>
      <c r="B26" s="90"/>
      <c r="C26" s="90"/>
      <c r="D26" s="90"/>
      <c r="E26" s="90"/>
      <c r="F26" s="91"/>
      <c r="H26" s="26"/>
      <c r="I26" s="27"/>
      <c r="J26" s="27"/>
      <c r="K26" s="27"/>
      <c r="L26" s="27"/>
      <c r="M26" s="29"/>
      <c r="N26" s="27"/>
      <c r="O26" s="27"/>
      <c r="P26" s="28"/>
      <c r="Q26" s="19"/>
      <c r="R26" s="19"/>
      <c r="S26" s="19"/>
    </row>
    <row r="27" spans="1:26" x14ac:dyDescent="0.2">
      <c r="A27" s="89"/>
      <c r="B27" s="90"/>
      <c r="C27" s="90"/>
      <c r="D27" s="90"/>
      <c r="E27" s="90"/>
      <c r="F27" s="91"/>
      <c r="H27" s="82" t="s">
        <v>55</v>
      </c>
      <c r="I27" s="82"/>
      <c r="J27" s="82"/>
      <c r="K27" s="82"/>
      <c r="L27" s="82"/>
      <c r="M27" s="82"/>
      <c r="N27" s="27"/>
      <c r="O27" s="27"/>
      <c r="P27" s="19"/>
      <c r="Q27" s="19"/>
      <c r="R27" s="19"/>
      <c r="S27" s="19"/>
      <c r="T27" s="28"/>
      <c r="U27" s="28"/>
      <c r="V27" s="28"/>
      <c r="W27" s="28"/>
      <c r="X27" s="28"/>
      <c r="Y27" s="28"/>
      <c r="Z27" s="28"/>
    </row>
    <row r="28" spans="1:26" x14ac:dyDescent="0.2">
      <c r="A28" s="89"/>
      <c r="B28" s="90"/>
      <c r="C28" s="90"/>
      <c r="D28" s="90"/>
      <c r="E28" s="90"/>
      <c r="F28" s="91"/>
      <c r="H28" s="9" t="s">
        <v>43</v>
      </c>
      <c r="I28" s="9" t="s">
        <v>27</v>
      </c>
      <c r="J28" s="9" t="s">
        <v>28</v>
      </c>
      <c r="K28" s="9" t="s">
        <v>45</v>
      </c>
      <c r="L28" s="9" t="s">
        <v>46</v>
      </c>
      <c r="M28" s="18" t="s">
        <v>36</v>
      </c>
      <c r="N28" s="28"/>
      <c r="O28" s="28"/>
      <c r="P28" s="31"/>
      <c r="Q28" s="31"/>
      <c r="R28" s="31"/>
      <c r="S28" s="31"/>
      <c r="T28" s="28"/>
      <c r="U28" s="28"/>
      <c r="V28" s="28"/>
      <c r="W28" s="28"/>
      <c r="X28" s="28"/>
      <c r="Y28" s="28"/>
      <c r="Z28" s="28"/>
    </row>
    <row r="29" spans="1:26" x14ac:dyDescent="0.2">
      <c r="A29" s="89"/>
      <c r="B29" s="90"/>
      <c r="C29" s="90"/>
      <c r="D29" s="90"/>
      <c r="E29" s="90"/>
      <c r="F29" s="91"/>
      <c r="H29" s="45">
        <v>1</v>
      </c>
      <c r="I29" s="42">
        <f>150/$I$12</f>
        <v>0.46875</v>
      </c>
      <c r="J29" s="42">
        <f>100/I$12</f>
        <v>0.3125</v>
      </c>
      <c r="K29" s="43">
        <v>142</v>
      </c>
      <c r="L29" s="43">
        <v>242</v>
      </c>
      <c r="M29" s="46">
        <f>K29/L29</f>
        <v>0.58677685950413228</v>
      </c>
      <c r="N29" s="28"/>
      <c r="O29" s="28"/>
      <c r="P29" s="31"/>
      <c r="Q29" s="31"/>
      <c r="R29" s="31"/>
      <c r="S29" s="31"/>
      <c r="T29" s="28"/>
      <c r="U29" s="28"/>
      <c r="V29" s="28"/>
      <c r="W29" s="28"/>
      <c r="X29" s="28"/>
      <c r="Y29" s="28"/>
      <c r="Z29" s="28"/>
    </row>
    <row r="30" spans="1:26" x14ac:dyDescent="0.2">
      <c r="A30" s="89"/>
      <c r="B30" s="90"/>
      <c r="C30" s="90"/>
      <c r="D30" s="90"/>
      <c r="E30" s="90"/>
      <c r="F30" s="91"/>
      <c r="H30" s="10">
        <v>2</v>
      </c>
      <c r="I30" s="14">
        <f>155/$I$12</f>
        <v>0.484375</v>
      </c>
      <c r="J30" s="14">
        <f>105/I$12</f>
        <v>0.328125</v>
      </c>
      <c r="K30" s="39"/>
      <c r="L30" s="39"/>
      <c r="M30" s="30" t="e">
        <f>K30/L30</f>
        <v>#DIV/0!</v>
      </c>
      <c r="N30" s="28"/>
      <c r="O30" s="28"/>
      <c r="P30" s="31"/>
      <c r="Q30" s="31"/>
      <c r="R30" s="31"/>
      <c r="S30" s="31"/>
      <c r="T30" s="28"/>
      <c r="U30" s="28"/>
      <c r="V30" s="28"/>
      <c r="W30" s="28"/>
      <c r="X30" s="28"/>
      <c r="Y30" s="28"/>
      <c r="Z30" s="28"/>
    </row>
    <row r="31" spans="1:26" ht="13.5" thickBot="1" x14ac:dyDescent="0.25">
      <c r="A31" s="92"/>
      <c r="B31" s="93"/>
      <c r="C31" s="93"/>
      <c r="D31" s="93"/>
      <c r="E31" s="93"/>
      <c r="F31" s="94"/>
      <c r="H31" s="10">
        <v>3</v>
      </c>
      <c r="I31" s="14">
        <f>160/$I$12</f>
        <v>0.5</v>
      </c>
      <c r="J31" s="14">
        <f>110/I$12</f>
        <v>0.34375</v>
      </c>
      <c r="K31" s="39"/>
      <c r="L31" s="39"/>
      <c r="M31" s="30" t="e">
        <f>K31/L31</f>
        <v>#DIV/0!</v>
      </c>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60</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93.7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42</v>
      </c>
      <c r="B36" s="69"/>
      <c r="C36" s="69"/>
      <c r="D36" s="69"/>
      <c r="E36" s="4" t="s">
        <v>31</v>
      </c>
      <c r="F36" s="4" t="s">
        <v>26</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32</v>
      </c>
      <c r="F37" s="4" t="s">
        <v>26</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25</v>
      </c>
      <c r="F38" s="4" t="s">
        <v>35</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29</v>
      </c>
      <c r="B43" s="68"/>
      <c r="C43" s="68"/>
      <c r="D43" s="68"/>
      <c r="E43" s="68" t="s">
        <v>23</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7">
    <mergeCell ref="H21:M21"/>
    <mergeCell ref="H27:M27"/>
    <mergeCell ref="H13:M13"/>
    <mergeCell ref="A1:F1"/>
    <mergeCell ref="A2:F3"/>
    <mergeCell ref="A4:F4"/>
    <mergeCell ref="A5:F5"/>
    <mergeCell ref="A6:F6"/>
    <mergeCell ref="A7:F7"/>
    <mergeCell ref="A8:C8"/>
    <mergeCell ref="E8:E9"/>
    <mergeCell ref="F8:F9"/>
    <mergeCell ref="A9:C9"/>
    <mergeCell ref="A10:C10"/>
    <mergeCell ref="D11:D12"/>
    <mergeCell ref="E11:E12"/>
    <mergeCell ref="F11:F12"/>
    <mergeCell ref="A39:F39"/>
    <mergeCell ref="A40:D42"/>
    <mergeCell ref="E40:F42"/>
    <mergeCell ref="A43:D43"/>
    <mergeCell ref="E43:F43"/>
    <mergeCell ref="A14:F31"/>
    <mergeCell ref="A34:F35"/>
    <mergeCell ref="A36:D36"/>
    <mergeCell ref="A37:D37"/>
    <mergeCell ref="A38:D38"/>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Base de Datos</vt:lpstr>
      <vt:lpstr>PK</vt:lpstr>
      <vt:lpstr>Kinder</vt:lpstr>
      <vt:lpstr>Primero</vt:lpstr>
      <vt:lpstr>Preprimaria</vt:lpstr>
      <vt:lpstr>Kinder!Print_Area</vt:lpstr>
      <vt:lpstr>PK!Print_Area</vt:lpstr>
      <vt:lpstr>Preprimaria!Print_Area</vt:lpstr>
      <vt:lpstr>Primero!Print_Area</vt:lpstr>
    </vt:vector>
  </TitlesOfParts>
  <Company>ICQ</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ICQ</dc:creator>
  <cp:lastModifiedBy>claudia fayad</cp:lastModifiedBy>
  <cp:lastPrinted>2011-01-13T16:58:40Z</cp:lastPrinted>
  <dcterms:created xsi:type="dcterms:W3CDTF">2005-10-10T07:38:02Z</dcterms:created>
  <dcterms:modified xsi:type="dcterms:W3CDTF">2012-01-12T16:59:01Z</dcterms:modified>
</cp:coreProperties>
</file>